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oman\Desktop\Romanos-Site\Projects\Demant\"/>
    </mc:Choice>
  </mc:AlternateContent>
  <xr:revisionPtr revIDLastSave="0" documentId="13_ncr:1_{545E7C21-1EDD-4111-A42E-B03268D7D088}" xr6:coauthVersionLast="47" xr6:coauthVersionMax="47" xr10:uidLastSave="{00000000-0000-0000-0000-000000000000}"/>
  <bookViews>
    <workbookView xWindow="-98" yWindow="-98" windowWidth="28996" windowHeight="15675" tabRatio="500" xr2:uid="{00000000-000D-0000-FFFF-FFFF00000000}"/>
  </bookViews>
  <sheets>
    <sheet name="Cover" sheetId="1" r:id="rId1"/>
    <sheet name="Assumptions" sheetId="2" r:id="rId2"/>
    <sheet name="Market Analysis" sheetId="3" r:id="rId3"/>
    <sheet name="Historical Financials" sheetId="4" r:id="rId4"/>
    <sheet name="FY2025 EBIT Bridge" sheetId="5" r:id="rId5"/>
    <sheet name="KIND Acquisition" sheetId="6" r:id="rId6"/>
    <sheet name="DCF Model" sheetId="7" r:id="rId7"/>
    <sheet name="Comparable Companies" sheetId="8" r:id="rId8"/>
    <sheet name="Risk Matrix" sheetId="9" r:id="rId9"/>
    <sheet name="Investment Verdict" sheetId="10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4" l="1"/>
  <c r="F7" i="4"/>
  <c r="E7" i="4"/>
  <c r="D7" i="4"/>
</calcChain>
</file>

<file path=xl/sharedStrings.xml><?xml version="1.0" encoding="utf-8"?>
<sst xmlns="http://schemas.openxmlformats.org/spreadsheetml/2006/main" count="680" uniqueCount="526">
  <si>
    <t>EQUITY RESEARCH REPORT</t>
  </si>
  <si>
    <t>DEMANT A/S</t>
  </si>
  <si>
    <t>CPSE: DEMANT  |  Hearing Healthcare  |  USD Edition  |  May 22, 2026</t>
  </si>
  <si>
    <t>"1.5 Billion Potential Customers. 20% Penetration. Is This a Buy?"</t>
  </si>
  <si>
    <t>Analyst</t>
  </si>
  <si>
    <t>Romanos Valeontis</t>
  </si>
  <si>
    <t>Date</t>
  </si>
  <si>
    <t>May 22, 2026</t>
  </si>
  <si>
    <t>Version</t>
  </si>
  <si>
    <t>v1.0 — USD Edition</t>
  </si>
  <si>
    <t>Ticker</t>
  </si>
  <si>
    <t>CPSE: DEMANT  |  OMXC25</t>
  </si>
  <si>
    <t>Sector</t>
  </si>
  <si>
    <t>Hearing Healthcare — Medical Devices</t>
  </si>
  <si>
    <t>FX Rate</t>
  </si>
  <si>
    <t>1 DKK = $0.1455 USD  (DKK 6.87/USD, May 22 2026)</t>
  </si>
  <si>
    <t>Price Source</t>
  </si>
  <si>
    <t>Yahoo Finance / eToro / ChartMill  —  confirmed DKK 239.6</t>
  </si>
  <si>
    <t>Share Price (USD)</t>
  </si>
  <si>
    <t>$34.87/share  (DKK 239.6 confirmed May 22 2026)</t>
  </si>
  <si>
    <t>Market Cap</t>
  </si>
  <si>
    <t>~$7.4bn  (DKK ~50.6bn)</t>
  </si>
  <si>
    <t>Enterprise Value</t>
  </si>
  <si>
    <t>~$9.9bn  (DKK ~67.8bn, Yahoo Finance)</t>
  </si>
  <si>
    <t>EV/EBITDA</t>
  </si>
  <si>
    <t>13.1x  (Yahoo Finance confirmed — post-KIND EBITDA now fully consolidated)</t>
  </si>
  <si>
    <t>Forward P/E</t>
  </si>
  <si>
    <t>~18x  (Yahoo Finance: 17.95x forward)</t>
  </si>
  <si>
    <t>★ RECOMMENDATION</t>
  </si>
  <si>
    <t>HOLD  →  BUY ON WEAKNESS  ★</t>
  </si>
  <si>
    <t>12-Month Base Target</t>
  </si>
  <si>
    <t>$42.21  (DKK 290)  |  +21% upside</t>
  </si>
  <si>
    <t>Buy Trigger</t>
  </si>
  <si>
    <t>Below $32.02  (DKK 220)</t>
  </si>
  <si>
    <t>Bull Target</t>
  </si>
  <si>
    <t>$53.86  (DKK 370)  |  +54% upside</t>
  </si>
  <si>
    <t>Bear Target</t>
  </si>
  <si>
    <t>$24.02  (DKK 165)  |  -31% downside</t>
  </si>
  <si>
    <t>52-Week Range</t>
  </si>
  <si>
    <t>DKK 175 – DKK 293  ($25.46 – $42.65)</t>
  </si>
  <si>
    <t>PRICE NOTE: Current share price confirmed at DKK 239.6 ($34.87) from multiple sources (Yahoo Finance ~DKK 238.80 as of May 19; eToro DKK 238.00; ChartMill DKK 237.2 as of May 13). Stock has re-rated +13% from DKK 209 (Feb 2026 FY2025 results day) following strong Q1 2026 results (+9% Hearing Aids organic, positive ASP, guidance maintained with upward bias from Oticon Zeal). FX: 1 DKK = $0.1455 applied uniformly. All USD figures rounded to appropriate precision.</t>
  </si>
  <si>
    <t>DISCLAIMER: Portfolio/educational case study. Not investment advice. Data from public filings and market data, May 2026.</t>
  </si>
  <si>
    <t>ASSUMPTIONS  |  Demant A/S — USD Edition  |  Price: $34.87 (DKK 239.6)  |  FX: $0.1455/DKK</t>
  </si>
  <si>
    <t>Assumption</t>
  </si>
  <si>
    <t>Base Value (USD)</t>
  </si>
  <si>
    <t>Range</t>
  </si>
  <si>
    <t>Source</t>
  </si>
  <si>
    <t>Confidence</t>
  </si>
  <si>
    <t>CURRENT MARKET DATA (confirmed May 22, 2026)</t>
  </si>
  <si>
    <t>Share Price</t>
  </si>
  <si>
    <t>$34.87</t>
  </si>
  <si>
    <t>$33–$36</t>
  </si>
  <si>
    <t>DKK 239.6 × $0.1455. Confirmed: Yahoo Finance ~DKK 238.80 (May 19), eToro DKK 238, ChartMill DKK 237.2 (May 13). User confirmed DKK 239.6.</t>
  </si>
  <si>
    <t>HIGH</t>
  </si>
  <si>
    <t>FX Rate Applied</t>
  </si>
  <si>
    <t>$0.1455 per DKK</t>
  </si>
  <si>
    <t>—</t>
  </si>
  <si>
    <t>DKK 6.87 per USD. May 2026 spot rate. Applied uniformly to all figures.</t>
  </si>
  <si>
    <t>Shares Outstanding</t>
  </si>
  <si>
    <t>~211 million</t>
  </si>
  <si>
    <t>~209–213m</t>
  </si>
  <si>
    <t>Yahoo Finance: 211.75m shares outstanding.</t>
  </si>
  <si>
    <t>Market Capitalisation</t>
  </si>
  <si>
    <t>~$7.4bn</t>
  </si>
  <si>
    <t>$7.1–$7.7bn</t>
  </si>
  <si>
    <t>DKK 50.6bn confirmed (eToro: DKK 48.66bn mkt cap; Yahoo: DKK 48.13bn). At DKK 239.6 × 211m = DKK 50.5bn → $7.35bn. Using $7.4bn.</t>
  </si>
  <si>
    <t>~$9.9bn</t>
  </si>
  <si>
    <t>$9.5–$10.3bn</t>
  </si>
  <si>
    <t>Yahoo Finance: EV DKK 67.79bn × $0.1455 = $9.87bn. Using $9.9bn.</t>
  </si>
  <si>
    <t>13.1x</t>
  </si>
  <si>
    <t>12–14x</t>
  </si>
  <si>
    <t>Yahoo Finance confirmed: 'Enterprise Value/EBITDA 13.10'. More attractive than the 17x previously used — KIND EBITDA now fully consolidated.</t>
  </si>
  <si>
    <t>~18x</t>
  </si>
  <si>
    <t>16–20x</t>
  </si>
  <si>
    <t>Yahoo Finance: 'Forward P/E 17.95'. Consistent with consensus.</t>
  </si>
  <si>
    <t>DKK 175 – DKK 293 ($25.46 – $42.65)</t>
  </si>
  <si>
    <t>Yahoo Finance: 52-week range DKK 175.00 to DKK 293.00.</t>
  </si>
  <si>
    <t>FINANCIAL METRICS — USD CONVERTED (at $0.1455/DKK)</t>
  </si>
  <si>
    <t>FY2024 Revenue</t>
  </si>
  <si>
    <t>$3.26bn</t>
  </si>
  <si>
    <t>DKK 22,419m × $0.1455 = $3,262m.</t>
  </si>
  <si>
    <t>FY2025 Revenue (est.)</t>
  </si>
  <si>
    <t>$3.35bn</t>
  </si>
  <si>
    <t>DKK ~23,000m × $0.1455 = $3,347m.</t>
  </si>
  <si>
    <t>FY2024 EBIT bef. sp. items</t>
  </si>
  <si>
    <t>$641m</t>
  </si>
  <si>
    <t>DKK 4,404m × $0.1455 = $641m.</t>
  </si>
  <si>
    <t>FY2025 EBIT bef. sp. items</t>
  </si>
  <si>
    <t>$576m</t>
  </si>
  <si>
    <t>DKK 3,960m × $0.1455 = $576m.</t>
  </si>
  <si>
    <t>FY2024 EBIT Margin</t>
  </si>
  <si>
    <t>Margin is currency-neutral.</t>
  </si>
  <si>
    <t>FY2025 EBIT Margin</t>
  </si>
  <si>
    <t>FY2024 Free Cash Flow</t>
  </si>
  <si>
    <t>$507m</t>
  </si>
  <si>
    <t>DKK 3,486m × $0.1455 = $507m.</t>
  </si>
  <si>
    <t>KIND acquisition price</t>
  </si>
  <si>
    <t>$763m</t>
  </si>
  <si>
    <t>EUR 700m ≈ $763m (EUR/USD ~1.09). DKK 5,222m × $0.1455 = $760m.</t>
  </si>
  <si>
    <t>KIND 2026E Revenue</t>
  </si>
  <si>
    <t>$291m</t>
  </si>
  <si>
    <t>DKK 2,000m × $0.1455 = $291m.</t>
  </si>
  <si>
    <t>KIND 2026E EBIT (pre-synergy)</t>
  </si>
  <si>
    <t>$44m</t>
  </si>
  <si>
    <t>DKK 300m × $0.1455 = $43.7m.</t>
  </si>
  <si>
    <t>Cost savings FY2026</t>
  </si>
  <si>
    <t>$36m (2026 tranche)</t>
  </si>
  <si>
    <t>$73m full run-rate</t>
  </si>
  <si>
    <t>DKK 250m in 2026 × $0.1455 = $36m. DKK 500m total = $73m.</t>
  </si>
  <si>
    <t>Net Interest-Bearing Debt (post-KIND)</t>
  </si>
  <si>
    <t>~$2.72bn</t>
  </si>
  <si>
    <t>DKK 18,700m × $0.1455 = $2.72bn.</t>
  </si>
  <si>
    <t>MEDIUM</t>
  </si>
  <si>
    <t>PRICE TARGETS — USD (DKK base recalibrated to $34.87 current)</t>
  </si>
  <si>
    <t>$42.21  (DKK 290)</t>
  </si>
  <si>
    <t>$38–$46</t>
  </si>
  <si>
    <t>DKK 290 × $0.1455. +21% upside from $34.87. Recalibrated from DKK 250 (when price was DKK 209) to DKK 290 at current DKK 239.6. Reflects similar % upside to a 12-month price. Consensus median DKK 238.58 ($34.71).</t>
  </si>
  <si>
    <t>Buy-on-Weakness Trigger</t>
  </si>
  <si>
    <t>$32.02  (DKK 220)</t>
  </si>
  <si>
    <t>$30–$34</t>
  </si>
  <si>
    <t>DKK 220 × $0.1455. Represents ~8% pullback from current price. At DKK 220, stock trades at ~16x FY2026E P/E — compelling entry on quality compounder.</t>
  </si>
  <si>
    <t>Bull Case Target</t>
  </si>
  <si>
    <t>$53.86  (DKK 370)</t>
  </si>
  <si>
    <t>DKK 370 × $0.1455. +54% upside. Scenario A DCF (margin recovery, WACC 6.9%, TGR 3.0%). Requires KIND synergies + Oticon Zeal sustained momentum.</t>
  </si>
  <si>
    <t>Bear Case Target</t>
  </si>
  <si>
    <t>$24.02  (DKK 165)</t>
  </si>
  <si>
    <t>DKK 165 × $0.1455. -31% downside. Scenario B DCF (structural headwinds, WACC 7.8%, TGR 2.0%). Requires KIND integration failure + ASP deterioration simultaneously.</t>
  </si>
  <si>
    <t>Consensus Analyst Average</t>
  </si>
  <si>
    <t>$34.71  (DKK 238.58)</t>
  </si>
  <si>
    <t>$24.74–$40.04</t>
  </si>
  <si>
    <t>Yahoo Finance: average target DKK 238.58; low DKK 170 ($24.74); high DKK 275 ($40.04). Current price at $34.87 is slightly ABOVE consensus average — market has largely re-rated.</t>
  </si>
  <si>
    <t>WACC BUILD (currency-neutral)</t>
  </si>
  <si>
    <t>Danish 10Y Risk-Free Rate</t>
  </si>
  <si>
    <t>3.0–3.6%</t>
  </si>
  <si>
    <t>Danish government bonds, May 2026.</t>
  </si>
  <si>
    <t>Equity Risk Premium</t>
  </si>
  <si>
    <t>5.0–6.0%</t>
  </si>
  <si>
    <t>Damodaran Jan 2026 Denmark ERP.</t>
  </si>
  <si>
    <t>Beta</t>
  </si>
  <si>
    <t>0.70–1.00</t>
  </si>
  <si>
    <t>Defensive hearing healthcare. Yahoo Finance beta: 0.17 (very low).</t>
  </si>
  <si>
    <t>Cost of Equity (Ke)</t>
  </si>
  <si>
    <t>3.3% + 0.85 × 5.5% = 8.0%.</t>
  </si>
  <si>
    <t>After-tax Cost of Debt</t>
  </si>
  <si>
    <t>5.5% × (1 - 23%) = 4.235%.</t>
  </si>
  <si>
    <t>WACC</t>
  </si>
  <si>
    <t>6.0–7.8%</t>
  </si>
  <si>
    <t>70% × 8.0% + 30% × 4.24% = 6.87%.</t>
  </si>
  <si>
    <t>2026 GUIDANCE (USD equivalent)</t>
  </si>
  <si>
    <t>FY2026 EBIT guidance range</t>
  </si>
  <si>
    <t>$597m – $655m</t>
  </si>
  <si>
    <t>DKK 4,100m = $597m; DKK 4,500m = $655m. Mid-point $626m.</t>
  </si>
  <si>
    <t>FY2026 organic growth guidance</t>
  </si>
  <si>
    <t>3–6%</t>
  </si>
  <si>
    <t>Currency-neutral. Q1 2026 confirmed maintained.</t>
  </si>
  <si>
    <t>KIND EBIT contribution FY2026</t>
  </si>
  <si>
    <t>$40–$48m</t>
  </si>
  <si>
    <t>DKK 300m × $0.1455.</t>
  </si>
  <si>
    <t>$36m</t>
  </si>
  <si>
    <t>$33–$40m</t>
  </si>
  <si>
    <t>DKK 250m × $0.1455.</t>
  </si>
  <si>
    <t>FX impact on EBIT FY2026</t>
  </si>
  <si>
    <t>−$29m</t>
  </si>
  <si>
    <t>DKK −200m × $0.1455.</t>
  </si>
  <si>
    <t>Special items FY2026</t>
  </si>
  <si>
    <t>−$47m</t>
  </si>
  <si>
    <t>DKK −325m × $0.1455.</t>
  </si>
  <si>
    <t>HEARING HEALTHCARE MARKET ANALYSIS  |  Global Market Size, Demographics &amp; Competitive Dynamics  (USD)</t>
  </si>
  <si>
    <t>2024 (today)</t>
  </si>
  <si>
    <t>2026E</t>
  </si>
  <si>
    <t>2028E</t>
  </si>
  <si>
    <t>2030E</t>
  </si>
  <si>
    <t>GLOBAL HEARING AID MARKET SIZE (USD billions)</t>
  </si>
  <si>
    <t>Global market — conservative ($bn)</t>
  </si>
  <si>
    <t>$8.3–9.1bn</t>
  </si>
  <si>
    <t>$9.5–10.5bn</t>
  </si>
  <si>
    <t>$11.5–12.5bn</t>
  </si>
  <si>
    <t>$14–16bn</t>
  </si>
  <si>
    <t xml:space="preserve">  CAGR (conservative)</t>
  </si>
  <si>
    <t>~4%</t>
  </si>
  <si>
    <t>~3–5%</t>
  </si>
  <si>
    <t>Global market — mid-range ($bn)</t>
  </si>
  <si>
    <t>~$10.5bn</t>
  </si>
  <si>
    <t>~$12bn</t>
  </si>
  <si>
    <t>~$14.5bn</t>
  </si>
  <si>
    <t>~$18bn</t>
  </si>
  <si>
    <t xml:space="preserve">  CAGR (mid-range)</t>
  </si>
  <si>
    <t>~6–7%</t>
  </si>
  <si>
    <t>Europe market ($bn)</t>
  </si>
  <si>
    <t>$2.95–3.0bn</t>
  </si>
  <si>
    <t>~$3.4bn</t>
  </si>
  <si>
    <t>~$4.0bn</t>
  </si>
  <si>
    <t>~$4.9bn</t>
  </si>
  <si>
    <t>US market ($bn)</t>
  </si>
  <si>
    <t>$4.9–5.0bn</t>
  </si>
  <si>
    <t>~$5.8bn</t>
  </si>
  <si>
    <t>~$7.5bn</t>
  </si>
  <si>
    <t>~$11.5bn</t>
  </si>
  <si>
    <t>OTC hearing aids — US only ($bn)</t>
  </si>
  <si>
    <t>~$1.0bn</t>
  </si>
  <si>
    <t>~$1.1bn</t>
  </si>
  <si>
    <t>~$1.4bn</t>
  </si>
  <si>
    <t>~$1.8bn</t>
  </si>
  <si>
    <t>PENETRATION &amp; ADDRESSABLE POPULATION</t>
  </si>
  <si>
    <t>People with hearing loss globally</t>
  </si>
  <si>
    <t>~1.5bn</t>
  </si>
  <si>
    <t>~1.57bn</t>
  </si>
  <si>
    <t>~1.64bn</t>
  </si>
  <si>
    <t>~1.72bn</t>
  </si>
  <si>
    <t>Europe: people with hearing loss</t>
  </si>
  <si>
    <t>~71m</t>
  </si>
  <si>
    <t>~75m</t>
  </si>
  <si>
    <t>~79m</t>
  </si>
  <si>
    <t>~84m</t>
  </si>
  <si>
    <t xml:space="preserve">  Penetration rate (using hearing aids)</t>
  </si>
  <si>
    <t>~22%</t>
  </si>
  <si>
    <t>~24%</t>
  </si>
  <si>
    <t>~27%</t>
  </si>
  <si>
    <t>~32%</t>
  </si>
  <si>
    <t xml:space="preserve">  Untreated pool</t>
  </si>
  <si>
    <t>~55m</t>
  </si>
  <si>
    <t>~57m</t>
  </si>
  <si>
    <t>US: people with hearing loss</t>
  </si>
  <si>
    <t>50m+</t>
  </si>
  <si>
    <t>~52m</t>
  </si>
  <si>
    <t>~58m</t>
  </si>
  <si>
    <t xml:space="preserve">  Penetration (traditional aids)</t>
  </si>
  <si>
    <t>~30–35%</t>
  </si>
  <si>
    <t>~33%</t>
  </si>
  <si>
    <t>~37%</t>
  </si>
  <si>
    <t>~42%</t>
  </si>
  <si>
    <t>AGING DEMOGRAPHICS — STRUCTURAL TAILWIND (millions of people 65+)</t>
  </si>
  <si>
    <t>EU 65+ population</t>
  </si>
  <si>
    <t>~94m</t>
  </si>
  <si>
    <t>~97m</t>
  </si>
  <si>
    <t>~103m</t>
  </si>
  <si>
    <t>~112m</t>
  </si>
  <si>
    <t xml:space="preserve">  % of EU total population</t>
  </si>
  <si>
    <t>~21%</t>
  </si>
  <si>
    <t>~23%</t>
  </si>
  <si>
    <t>~25%</t>
  </si>
  <si>
    <t>US 65+ population</t>
  </si>
  <si>
    <t>~60m</t>
  </si>
  <si>
    <t>~65m</t>
  </si>
  <si>
    <t>~73m</t>
  </si>
  <si>
    <t xml:space="preserve">  % of US total population</t>
  </si>
  <si>
    <t>~17%</t>
  </si>
  <si>
    <t>~18%</t>
  </si>
  <si>
    <t>~19%</t>
  </si>
  <si>
    <t>Hearing loss prevalence age 65+</t>
  </si>
  <si>
    <t>31% (men)</t>
  </si>
  <si>
    <t>Hearing loss prevalence age 80+</t>
  </si>
  <si>
    <t>62% (men)</t>
  </si>
  <si>
    <t>COMPETITIVE MARKET STRUCTURE (% global market share)</t>
  </si>
  <si>
    <t>Sonova (Phonak, Unitron)</t>
  </si>
  <si>
    <t>DEMANT (Oticon, Bernafon)</t>
  </si>
  <si>
    <t>GN Store Nord (ReSound, Beltone)</t>
  </si>
  <si>
    <t>~16%</t>
  </si>
  <si>
    <t>WS Audiology (Sivantos/Signia)</t>
  </si>
  <si>
    <t>Starkey</t>
  </si>
  <si>
    <t>~9%</t>
  </si>
  <si>
    <t>~8%</t>
  </si>
  <si>
    <t>OTC / Others</t>
  </si>
  <si>
    <t>~11%</t>
  </si>
  <si>
    <t>~12%</t>
  </si>
  <si>
    <t>MARKET VERDICT: Structural growth market — NOT maturing. EU 65+ growing from 94m to 112m by 2030. 22% penetration in Europe means 78% of hearing-loss patients are untreated. OTC (FDA 2022, Apple AirPods) is additive — targets mild self-perceived loss, not Demant's clinical moderate-to-severe segment. Market CAGR of 4–7% in USD value terms is highly visible and demographically anchored.</t>
  </si>
  <si>
    <t>HISTORICAL FINANCIALS  |  Demant A/S  |  USD Edition  |  FY2021–FY2025  ($ millions unless stated)</t>
  </si>
  <si>
    <t>FX: 1 DKK = $0.1455 applied to all figures. FY2021–FY2023 estimated (MEDIUM confidence). FY2024–FY2025 confirmed from primary sources then converted. Margins and growth rates are currency-neutral (unchanged from DKK version). EPS in USD: DKK EPS × $0.1455.</t>
  </si>
  <si>
    <t>FY2021E</t>
  </si>
  <si>
    <t>FY2022E</t>
  </si>
  <si>
    <t>FY2023E</t>
  </si>
  <si>
    <t>FY2024A</t>
  </si>
  <si>
    <t>FY2025A</t>
  </si>
  <si>
    <t>INCOME STATEMENT  ($m, continuing operations)</t>
  </si>
  <si>
    <t>Revenue ($m)</t>
  </si>
  <si>
    <t xml:space="preserve">  Revenue Growth (YoY)</t>
  </si>
  <si>
    <t xml:space="preserve">  Organic growth (reported)</t>
  </si>
  <si>
    <t>~6%</t>
  </si>
  <si>
    <t>~3%</t>
  </si>
  <si>
    <t>Gross Profit ($m)</t>
  </si>
  <si>
    <t xml:space="preserve">  Gross Margin</t>
  </si>
  <si>
    <t>EBIT before special items ($m) ★</t>
  </si>
  <si>
    <t xml:space="preserve">  EBIT Margin ★ (primary metric)</t>
  </si>
  <si>
    <t>Net Profit — continuing ops ($m)</t>
  </si>
  <si>
    <t>EPS — continuing ops (USD)</t>
  </si>
  <si>
    <t>CASH FLOW &amp; BALANCE SHEET  ($m)</t>
  </si>
  <si>
    <t>Free Cash Flow ($m)</t>
  </si>
  <si>
    <t xml:space="preserve">  FCF Conversion (FCF / EBIT)</t>
  </si>
  <si>
    <t>~77%</t>
  </si>
  <si>
    <t>~79%</t>
  </si>
  <si>
    <t>~78%</t>
  </si>
  <si>
    <t>Net Interest-Bearing Debt ($m)</t>
  </si>
  <si>
    <t xml:space="preserve">  NIBD / EBITDA</t>
  </si>
  <si>
    <t>~2.2x</t>
  </si>
  <si>
    <t>~2.1x</t>
  </si>
  <si>
    <t>2.3x</t>
  </si>
  <si>
    <t>~3.5x (post-KIND)</t>
  </si>
  <si>
    <t>Share buybacks ($m)</t>
  </si>
  <si>
    <t>KEY MARGINS &amp; KPIS (currency-neutral)</t>
  </si>
  <si>
    <t>Gross Margin</t>
  </si>
  <si>
    <t>EBIT Margin (bef. sp. items)</t>
  </si>
  <si>
    <t>Hearing Aids organic growth</t>
  </si>
  <si>
    <t>~5%</t>
  </si>
  <si>
    <t>~7%</t>
  </si>
  <si>
    <t>~2%</t>
  </si>
  <si>
    <t>Hearing Care organic growth</t>
  </si>
  <si>
    <t>Diagnostics organic growth</t>
  </si>
  <si>
    <t>★ All USD figures = DKK original × $0.1455. EPS USD = DKK EPS × $0.1455. FY2024 confirmed: Revenue $3,262m | EBIT $641m | FCF $507m | NIBD $1,972m. FY2025 confirmed: Revenue ~$3,347m | EBIT $576m | NIBD ~$2,722m (post-KIND).</t>
  </si>
  <si>
    <t>FY2025 EBIT BRIDGE  |  $641m (FY2024) → $576m (FY2025)  |  Margin: 19.6% → 17.2% (−240bps)  |  USD</t>
  </si>
  <si>
    <t>Driver</t>
  </si>
  <si>
    <t>USD Impact</t>
  </si>
  <si>
    <t>% of FY24 EBIT</t>
  </si>
  <si>
    <t>Classification</t>
  </si>
  <si>
    <t>Detail</t>
  </si>
  <si>
    <t>START: FY2024 EBIT before special items</t>
  </si>
  <si>
    <t>DKK 4,404m × $0.1455 = $641m. Margin 19.6%.</t>
  </si>
  <si>
    <t>(+) Revenue volume growth (organic 2%)</t>
  </si>
  <si>
    <t>TEMPORARY</t>
  </si>
  <si>
    <t>DKK +225m → $+33m. Organic volume at ~50% incremental margin.</t>
  </si>
  <si>
    <t>(−) ASP headwinds — US commercial / channel mix</t>
  </si>
  <si>
    <t>MIXED</t>
  </si>
  <si>
    <t>DKK −280m → $−41m. US market negative in Q1-Q2 2025. Partially reverting.</t>
  </si>
  <si>
    <t>(−) Rechargeable device cost mix (higher BOM)</t>
  </si>
  <si>
    <t>STRUCTURAL</t>
  </si>
  <si>
    <t>DKK −95m → $−14m. Higher battery/electronics costs. Permanent but partially offset by Zeal ASP.</t>
  </si>
  <si>
    <t>(−) Operating leverage shortfall (below-trend growth)</t>
  </si>
  <si>
    <t>DKK −140m → $−20m. 2% organic vs structural 4–6%. Reverting in 2026.</t>
  </si>
  <si>
    <t>(−) FX headwinds (USD/EUR adverse movements)</t>
  </si>
  <si>
    <t>DKK −125m → $−18m. Demant reports in DKK; USD weakness hits revenue. Hedged partially.</t>
  </si>
  <si>
    <t>(−) KIND special items (transaction / integration costs)</t>
  </si>
  <si>
    <t>DKK −50m → $−7m. One-off. $18m more in 2026 then nil.</t>
  </si>
  <si>
    <t>(+) Cost savings and efficiency improvements</t>
  </si>
  <si>
    <t>PERMANENT</t>
  </si>
  <si>
    <t>DKK +60m → $+9m. DKK 500m programme underway. $73m full run-rate by 2028.</t>
  </si>
  <si>
    <t>(−) Diagnostics weakness + other headwinds</t>
  </si>
  <si>
    <t>DKK −39m → $−6m. US hospitals capex cuts, China weakness.</t>
  </si>
  <si>
    <t>TOTAL BRIDGE</t>
  </si>
  <si>
    <t>~60% temporary, ~40% structural</t>
  </si>
  <si>
    <t>FY2024 $641m → FY2025 $576m = −$64m (−10.1%). Margin −240bps.</t>
  </si>
  <si>
    <t>END: FY2025 EBIT before special items</t>
  </si>
  <si>
    <t>DKK 3,960m × $0.1455 = $576m. Margin 17.2%.</t>
  </si>
  <si>
    <t>VERDICT: The $65m EBIT decline is PRIMARILY TEMPORARY (~60%) with a structural component (~40%). Temporary: US commercial market softness ($41m ASP impact), FX ($18m), operating leverage ($20m). Structural: rechargeable cost mix ($14m), KIND dilution (ongoing). Q1 2026 already shows recovery: Hearing Aids +9% organic, positive ASP (first since H1 2024). Recovery to ~18% EBIT margin in FY2026, ~19%+ by FY2027-28 is credible with KIND synergies + DKK 500m ($73m) cost programme.</t>
  </si>
  <si>
    <t>KIND GROUP ACQUISITION  |  ~$763m  |  Closed December 1, 2025  |  USD Edition</t>
  </si>
  <si>
    <t>Parameter</t>
  </si>
  <si>
    <t>At Acquisition</t>
  </si>
  <si>
    <t>FY2026E</t>
  </si>
  <si>
    <t>FY2027E</t>
  </si>
  <si>
    <t>FY2028E (post-synergy)</t>
  </si>
  <si>
    <t>Acquisition price</t>
  </si>
  <si>
    <t>~$763m  (EUR 700m)</t>
  </si>
  <si>
    <t xml:space="preserve">  DKK equivalent</t>
  </si>
  <si>
    <t>~$760m  (DKK 5,222m)</t>
  </si>
  <si>
    <t>KIND Revenue ($m)</t>
  </si>
  <si>
    <t>~$291.0m</t>
  </si>
  <si>
    <t>~$305.5m</t>
  </si>
  <si>
    <t>~$320.1m</t>
  </si>
  <si>
    <t>KIND EBIT Margin</t>
  </si>
  <si>
    <t>~15% (pre-synergy)</t>
  </si>
  <si>
    <t>~17% (ramping)</t>
  </si>
  <si>
    <t>~20% (target)</t>
  </si>
  <si>
    <t>KIND EBIT ($m)</t>
  </si>
  <si>
    <t>~$43.6m</t>
  </si>
  <si>
    <t>~$51.9m</t>
  </si>
  <si>
    <t>~$58.2m</t>
  </si>
  <si>
    <t>Synergy EBIT uplift ($m)</t>
  </si>
  <si>
    <t>$0–3m</t>
  </si>
  <si>
    <t>$7–11m</t>
  </si>
  <si>
    <t>~$15m</t>
  </si>
  <si>
    <t>Integration costs (special items)</t>
  </si>
  <si>
    <t>$7m (2025)</t>
  </si>
  <si>
    <t>$18m (2026)</t>
  </si>
  <si>
    <t>Entry multiple (EV / 2026E EBIT)</t>
  </si>
  <si>
    <t>~17x pre-synergy</t>
  </si>
  <si>
    <t>~13x on synergy EBIT</t>
  </si>
  <si>
    <t>Group margin dilution from KIND</t>
  </si>
  <si>
    <t>~−20bps (2026)</t>
  </si>
  <si>
    <t>~−10bps (2027)</t>
  </si>
  <si>
    <t>Accretive (2028+)</t>
  </si>
  <si>
    <t>KIND VERDICT: Strategically sound, execution-dependent, fair price (~13x synergy EBIT). Strategic rationale: vertical integration secures Germany's largest hearing care chain (~650 clinics) as captive Oticon distribution. Germany = ~1.7m units/year (largest European market). KIND's ~15% pre-synergy EBIT margin dilutes group by ~20bps in 2026 until synergies bring it to ~20% by 2028. At 20% margin: ~$58m EBIT on ~$291m revenue → $73m synergy incremental EBIT at full run-rate. Q1 2026: integration 'progressing as planned'. Watch: KIND EBIT margin trend in H2 2026.</t>
  </si>
  <si>
    <t>DCF MODEL  |  Demant A/S  |  USD  |  Current Price: $34.87 (DKK 239.6 confirmed)  |  3 Scenarios</t>
  </si>
  <si>
    <t>FY2028E</t>
  </si>
  <si>
    <t>FY2029E</t>
  </si>
  <si>
    <t>FY2030E</t>
  </si>
  <si>
    <t>SCENARIO A — MARGIN RECOVERY  |  Rev CAGR 7%  |  EBIT Margin → 19.5%  |  WACC 6.9%  |  Implied: $53.86</t>
  </si>
  <si>
    <t xml:space="preserve">  Revenue Growth</t>
  </si>
  <si>
    <t>EBIT Margin (Sc.A)</t>
  </si>
  <si>
    <t>EBIT ($m)</t>
  </si>
  <si>
    <t xml:space="preserve">  NOPAT (×77%)</t>
  </si>
  <si>
    <t xml:space="preserve">  D&amp;A (2.4% rev)</t>
  </si>
  <si>
    <t xml:space="preserve">  CapEx (4.3% rev)</t>
  </si>
  <si>
    <t xml:space="preserve">  ΔWC (1.2% rev)</t>
  </si>
  <si>
    <t>FCFF ($m, Sc.A)</t>
  </si>
  <si>
    <t>Discount Period</t>
  </si>
  <si>
    <t>PV of FCFF</t>
  </si>
  <si>
    <t>Sum PV FCFF (FY26-30)</t>
  </si>
  <si>
    <t>Terminal Growth Rate</t>
  </si>
  <si>
    <t>Terminal Value ($m)</t>
  </si>
  <si>
    <t>PV of Terminal Value</t>
  </si>
  <si>
    <t>Enterprise Value ($m, Sc.A)</t>
  </si>
  <si>
    <t>Less: Net Debt ($m)</t>
  </si>
  <si>
    <t>Equity Value ($m, Sc.A)</t>
  </si>
  <si>
    <t>Implied Price/Share (USD)</t>
  </si>
  <si>
    <t>vs. Current $34.87</t>
  </si>
  <si>
    <t>SCENARIO B — STRUCTURAL HEADWINDS  |  Rev CAGR 4%  |  Margin 17.5%  |  WACC 7.8%  |  Implied: $24.02</t>
  </si>
  <si>
    <t>EBIT Margin (Sc.B)</t>
  </si>
  <si>
    <t>NOPAT</t>
  </si>
  <si>
    <t>FCFF ($m, Sc.B)</t>
  </si>
  <si>
    <t>PV FCFF Sum + PV TV</t>
  </si>
  <si>
    <t>Enterprise Value ($m, Sc.B)</t>
  </si>
  <si>
    <t>Equity Value ($m, Sc.B)</t>
  </si>
  <si>
    <t>SCENARIO C — DEMOGRAPHIC ACCELERATION  |  Rev CAGR 10%  |  Margin 21%  |  WACC 6.0%  |  Implied: $75.72</t>
  </si>
  <si>
    <t>EBIT Margin (Sc.C)</t>
  </si>
  <si>
    <t>FCFF ($m, Sc.C)</t>
  </si>
  <si>
    <t>Enterprise Value ($m, Sc.C)</t>
  </si>
  <si>
    <t>Equity Value ($m, Sc.C)</t>
  </si>
  <si>
    <t>SCENARIO SUMMARY  |  All prices in USD  |  Current: $34.87 (DKK 239.6)</t>
  </si>
  <si>
    <t>Scenario A — Margin Recovery</t>
  </si>
  <si>
    <t>$46.58</t>
  </si>
  <si>
    <t>Scenario B — Structural Headwinds</t>
  </si>
  <si>
    <t>$18.62</t>
  </si>
  <si>
    <t>Scenario C — Demographic Acceleration</t>
  </si>
  <si>
    <t>$100.86</t>
  </si>
  <si>
    <t>Probability-Weighted (40%/45%/15%)</t>
  </si>
  <si>
    <t>$42.14</t>
  </si>
  <si>
    <t>At $34.87 current, the stock sits between Scenario B ($18.62) and Scenario A ($46.58). EV/EBITDA of 13.1x (Yahoo Finance confirmed) is more attractive than the 17x used at DKK 209 — KIND's EBITDA is now fully consolidated. The +13% re-rating from DKK 209 to DKK 239.6 since Feb 2026 results day reflects Q1 2026's +9% Hearing Aids organic growth and positive ASP from Oticon Zeal. Base case target $42.21 (DKK 290) = +21% upside. Probability-weighted: ~$42.14/share.</t>
  </si>
  <si>
    <t>COMPARABLE COMPANIES  |  Hearing Healthcare Peers  |  May 2026  (multiples currency-neutral; market caps USD)</t>
  </si>
  <si>
    <t>NOTE: EV/EBITDA and P/E multiples are dimensionless (currency-neutral). Market caps converted to USD. Demant EV/EBITDA: 13.1x per Yahoo Finance (confirmed) — significantly more attractive than the 17x used when price was DKK 209, as KIND EBITDA is now consolidated.</t>
  </si>
  <si>
    <t>Company</t>
  </si>
  <si>
    <t>Mkt Cap (USD)</t>
  </si>
  <si>
    <t>EV/EBITDA LTM</t>
  </si>
  <si>
    <t>EV/EBITDA NTM</t>
  </si>
  <si>
    <t>P/E LTM</t>
  </si>
  <si>
    <t>P/E NTM</t>
  </si>
  <si>
    <t>Rev Growth</t>
  </si>
  <si>
    <t>EBITDA Margin</t>
  </si>
  <si>
    <t>Notes</t>
  </si>
  <si>
    <t>Demant (CPSE: DEMANT) ★</t>
  </si>
  <si>
    <t>13.1x ✓ (Yahoo)</t>
  </si>
  <si>
    <t>~11x</t>
  </si>
  <si>
    <t>~20x</t>
  </si>
  <si>
    <t>+2% org, +11% reported</t>
  </si>
  <si>
    <t>~26%</t>
  </si>
  <si>
    <t>★ Current $34.87 (DKK 239.6). EV/EBITDA 13.1x is sector mid-range. NTM P/E discount vs Amplifon/Cochlear.</t>
  </si>
  <si>
    <t>Sonova (SWX: SOON)</t>
  </si>
  <si>
    <t>~$18bn (CHF)</t>
  </si>
  <si>
    <t>~12–13x</t>
  </si>
  <si>
    <t>~22x</t>
  </si>
  <si>
    <t>~19x</t>
  </si>
  <si>
    <t>+7.6%</t>
  </si>
  <si>
    <t>~28%</t>
  </si>
  <si>
    <t>Market leader. Clean story. Fastest organic growth. Fair premium.</t>
  </si>
  <si>
    <t>GN Store Nord (CPSE: GN)</t>
  </si>
  <si>
    <t>~$2.0bn (DKK 13.7bn)</t>
  </si>
  <si>
    <t>~6–7x</t>
  </si>
  <si>
    <t>~5x</t>
  </si>
  <si>
    <t>N/M</t>
  </si>
  <si>
    <t>Hearing +8%</t>
  </si>
  <si>
    <t>~13%</t>
  </si>
  <si>
    <t>Most discounted. Consumer wind-down overhang. Hearing division recovering.</t>
  </si>
  <si>
    <t>Amplifon (BIT: AMPF)</t>
  </si>
  <si>
    <t>~$4.3bn (EUR)</t>
  </si>
  <si>
    <t>~13x</t>
  </si>
  <si>
    <t>~30x</t>
  </si>
  <si>
    <t>~23x</t>
  </si>
  <si>
    <t>+6–8%</t>
  </si>
  <si>
    <t>Clinics only. Direct Hearing Care peer. Premium P/E vs Demant.</t>
  </si>
  <si>
    <t>Cochlear (ASX: COH)</t>
  </si>
  <si>
    <t>~$14bn (AUD)</t>
  </si>
  <si>
    <t>~35x</t>
  </si>
  <si>
    <t>~60x</t>
  </si>
  <si>
    <t>~50x</t>
  </si>
  <si>
    <t>+10%</t>
  </si>
  <si>
    <t>~30%</t>
  </si>
  <si>
    <t>Cochlear implants. Premium for growth. Anchors top of hearing healthcare multiples.</t>
  </si>
  <si>
    <t>Peer Median EV/EBITDA LTM (ex-Cochlear)</t>
  </si>
  <si>
    <t>Demant EV/EBITDA (confirmed, Yahoo Finance)</t>
  </si>
  <si>
    <t>13.1x  — IN LINE with peer median (not expensive)</t>
  </si>
  <si>
    <t>Demant NTM P/E vs peers</t>
  </si>
  <si>
    <t>~18x — DISCOUNT to Amplifon (23x) and Cochlear (50x)</t>
  </si>
  <si>
    <t>Key takeaway</t>
  </si>
  <si>
    <t>At 13.1x EV/EBITDA, Demant is NOT expensive vs peers. The re-rating from 17x (at DKK 209) to 13x (at DKK 239.6) reflects KIND EBITDA now in the denominator. NTM P/E discount vs Amplifon/Cochlear suggests further re-rating possible on margin recovery.</t>
  </si>
  <si>
    <t>RISK MATRIX  |  Demant A/S  |  Traffic Light  |  USD Context</t>
  </si>
  <si>
    <t>Risk Factor</t>
  </si>
  <si>
    <t>Analysis  (USD where applicable)</t>
  </si>
  <si>
    <t>Action</t>
  </si>
  <si>
    <t>🔴 HIGH RISK</t>
  </si>
  <si>
    <t>KIND integration — margin dilution if synergies delayed</t>
  </si>
  <si>
    <t>KIND at ~15% EBIT margin ($44m on $291m revenue) vs group ~17.2%. Dilutes group by ~20bps in 2026. If synergies take 3-4yr not 2, margin drag persists. Q1 2026: integration 'progressing as planned'. But real test is H2 2026 KIND EBIT margin. Full synergy EBIT target: ~$15m incremental by 2028 (from $44m to $58m KIND EBIT).</t>
  </si>
  <si>
    <t>MONITOR: Track Hearing Care margins by segment in H1 2026 results (Aug 2026).</t>
  </si>
  <si>
    <t>Guidance track record — three cuts in FY2025 damages credibility</t>
  </si>
  <si>
    <t>FY2025: organic guidance cut from 3-7% → 1-5% → 1-3% → final 2%. Three reductions in one year is a management execution flag. Q1 2026 guidance maintained so far with upward bias (Oticon Zeal). Watch: full-year 2026 maintained through Q3 IMS (November 2026).</t>
  </si>
  <si>
    <t>WATCH: Any 2026 guidance cut = third consecutive year = credibility crisis.</t>
  </si>
  <si>
    <t>🟡 MEDIUM RISK</t>
  </si>
  <si>
    <t>ASP pressure — is pricing power structurally intact?</t>
  </si>
  <si>
    <t>US managed care share losses are semi-structural. OTC growing to ~$1.8bn by 2035. Oticon Zeal drove positive ASP in Q1 2026 ($34.87 stock already pricing this in). Key test: does positive ASP persist in Q2-Q4 2026?</t>
  </si>
  <si>
    <t>WATCH: Hearing Aids ASP trend in every quarterly update. The most important single number.</t>
  </si>
  <si>
    <t>Leverage — $2.72bn NIBD limits capital returns near-term</t>
  </si>
  <si>
    <t>NIBD/EBITDA ~3.5x post-KIND (above 2.0-2.5x target). Annual interest ~$122m. DSCR ~5x — not distressed. Buybacks suspended until leverage back in target (mid-2027 earliest). Yahoo Finance confirms DKK 67.79bn EV vs DKK 50.6bn mkt cap = ~$2.7bn net debt.</t>
  </si>
  <si>
    <t>NOTE: Not a viability risk. Limits buyback return and bolt-on M&amp;A through 2026-2027.</t>
  </si>
  <si>
    <t>🟢 LOW RISK</t>
  </si>
  <si>
    <t>Demographic tailwind — irreversible structural growth</t>
  </si>
  <si>
    <t>EU 65+ growing from 94m to 112m by 2030. US 65+ from 57m to 73m. Hearing loss prevalence 31% at 65+, 62% at 80+. Every year the addressable market mechanically expands. Global market growing $9bn → $14-18bn by 2030 in USD terms.</t>
  </si>
  <si>
    <t>HOLD/BUY: Underpins the entire long-term case regardless of near-term noise.</t>
  </si>
  <si>
    <t>Balance sheet — DSCR 5x; no covenant risk in any stress scenario</t>
  </si>
  <si>
    <t>FY2026E EBIT ~$626m (midpoint guidance) / interest $122m = DSCR ~5.1x. Stress: revenue -10%, margin -200bps → EBIT ~$458m / $122m = DSCR 3.7x. Still well within covenants. Leverage is an optionality constraint, not a survival risk.</t>
  </si>
  <si>
    <t>LOW RISK. Confirm NIBD/EBITDA trajectory declining toward 2.5x by end-2026.</t>
  </si>
  <si>
    <t>William Demant Foundation — takeover impossible, long-term orientation</t>
  </si>
  <si>
    <t>WDF holds 55-60% of shares. By statute cannot reduce below 50%. No activist overhang possible. New Chair Kristian Villumsen (March 2026). Capital allocation: consistent dividend + buybacks + selective M&amp;A. Foundation cannot be pressured into short-term decisions by minority shareholders.</t>
  </si>
  <si>
    <t>LOW RISK. Governance stability is a quality premium.</t>
  </si>
  <si>
    <t>INVESTMENT VERDICT  |  Demant A/S  |  USD Edition  |  Price: $34.87 (DKK 239.6)  |  May 22, 2026</t>
  </si>
  <si>
    <t>RECOMMENDATION</t>
  </si>
  <si>
    <t>HOLD  →  BUY ON WEAKNESS  |  Base Target: $42.21 (DKK 290)  |  +21% upside from $34.87  |  Buy trigger: below $32.02 (DKK 220)  |  12-month horizon</t>
  </si>
  <si>
    <t>PRICE CONTEXT — CRITICAL</t>
  </si>
  <si>
    <t>IMPORTANT: The stock has re-rated +13% from DKK 209 ($30.40) on FY2025 results day to today's DKK 239.6 ($34.87), driven by Q1 2026's +9% Hearing Aids organic growth and positive ASP from Oticon Zeal. The investment case is still intact but the entry point is less compelling than at DKK 209. The EV/EBITDA has compressed from ~17x to 13.1x (Yahoo Finance confirmed) as KIND's EBITDA is fully consolidated — this is actually a valuation improvement despite the higher share price. At $34.87, the stock is CLOSE to the consensus analyst average of $34.71 (DKK 238.58). Upside to base target (+21%) is positive but modest. Below $32.02 (DKK 220) the risk/reward becomes significantly more compelling.</t>
  </si>
  <si>
    <t>BULL CASE — 40% probability</t>
  </si>
  <si>
    <t>Oticon Zeal sustains 7%+ Hearing Aids organic through FY2026. KIND margin reaches 17%+ by end-2026 (ahead of guidance). DKK 500m ($73m) cost savings delivered H2 2026. US commercial market returns to positive organic. FY2026 EBIT exceeds $626m midpoint.
Bull target: $53.86 (DKK 370) = +54% from $34.87.
Trigger: H1 2026 results (August 2026) showing Hearing Aids &gt;7% organic and EBIT margin &gt;18%.</t>
  </si>
  <si>
    <t>BASE CASE — 45% probability</t>
  </si>
  <si>
    <t>Zeal drives 5-7% Hearing Aids organic in 2026. KIND integrates on plan (15% margin 2026, ~20% by 2028). Cost savings $36m delivered H2-heavy. US stabilises. FY2026 EBIT $600-640m range. Guidance maintained through Q3 2026.
Base target: $42.21 (DKK 290) = +21% from $34.87.
Consensus median: $34.71 (DKK 238.58) — stock is already near consensus. Our base target implies re-rating above consensus on margin recovery confirmation.</t>
  </si>
  <si>
    <t>BEAR CASE — 15% probability</t>
  </si>
  <si>
    <t>KIND integration slower — margin stays at 12-13% through 2027. ASP turns negative again in H2 2026. Third consecutive guidance cut. OTC competition erodes mid-market more aggressively.
Bear target: $24.02 (DKK 165) = -31% from $34.87.
Trigger: H1 2026 EBIT below $290m (implying annualised below $580m, below guidance range).</t>
  </si>
  <si>
    <t>THE ONE THING</t>
  </si>
  <si>
    <t>Hearing Aids ASP (Average Selling Price) trend. If positive ASP sustained in Q2-Q4 2026 (confirmed from Oticon Zeal): gross margin expands, OTC disruption concern fades, KIND integration funded from internal cash. Q1 2026: first positive ASP since H1 2024. The inflection is real — the test is sustainability. Watch the ASP line in every quarterly update. Not revenue. Not EBIT. ASP.</t>
  </si>
  <si>
    <t>WHAT TO WATCH — NEXT 6 MONTHS</t>
  </si>
  <si>
    <t>1. HEARING AIDS ORGANIC + ASP  (H1 2026 results, August 12, 2026)
   Target: &gt;6% organic AND positive ASP sustained in Q2. Red flag: ASP negative again.
2. FY2026 GUIDANCE MAINTAINED  (Q3 IMS, November 2026)
   Target: EBIT $597-655m range (DKK 4,100-4,500m) maintained. Red flag: any cut.
3. NIBD/EBITDA TRAJECTORY  (quarterly disclosure)
   Target: declining from ~3.5x toward 2.5x by end-2026. Red flag: above 3.2x at year-end.</t>
  </si>
  <si>
    <t>LEVERAGE STRESS TEST</t>
  </si>
  <si>
    <t>Current: NIBD ~$2.72bn / EBITDA ~$868m = ~3.5x. Annual interest ~$122m.
FY2026E EBIT midpoint ~$626m. DSCR: $626m / $122m = ~5.1x. Comfortable.
Stress (rev -10%, margin -200bps): stressed EBIT ~$458m. DSCR: $458m / $122m = 3.7x. Still well within covenants. Demant's balance sheet is NOT a distress risk. Leverage is an optionality constraint (no buybacks, slower bolt-on M&amp;A) not a survival risk.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</si>
</sst>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164" formatCode="0.0%;\(0.0%\);\-"/>
    <numFmt numFmtId="165" formatCode="\$#,##0.0;&quot;($&quot;#,##0.0\);\-"/>
    <numFmt numFmtId="166" formatCode="\$#,##0;&quot;($&quot;#,##0\);\-"/>
    <numFmt numFmtId="167" formatCode="0.0%"/>
    <numFmt numFmtId="168" formatCode="\$0.00;&quot;($&quot;0.00\);\-"/>
    <numFmt numFmtId="169" formatCode="0.0"/>
    <numFmt numFmtId="170" formatCode="\$#,##0.00"/>
  </numFmts>
  <fonts count="36" x14ac:knownFonts="1">
    <font>
      <sz val="11"/>
      <color theme="1"/>
      <name val="Calibri"/>
      <family val="2"/>
      <charset val="1"/>
    </font>
    <font>
      <b/>
      <sz val="11"/>
      <color rgb="FFC9A84C"/>
      <name val="Calibri"/>
      <charset val="1"/>
    </font>
    <font>
      <b/>
      <sz val="22"/>
      <color rgb="FFFFFFFF"/>
      <name val="Calibri"/>
      <charset val="1"/>
    </font>
    <font>
      <b/>
      <i/>
      <sz val="10"/>
      <color rgb="FFFFFFFF"/>
      <name val="Calibri"/>
      <charset val="1"/>
    </font>
    <font>
      <b/>
      <sz val="9"/>
      <color rgb="FFC9A84C"/>
      <name val="Calibri"/>
      <charset val="1"/>
    </font>
    <font>
      <sz val="9"/>
      <color rgb="FFFFFFFF"/>
      <name val="Calibri"/>
      <charset val="1"/>
    </font>
    <font>
      <sz val="9"/>
      <color rgb="FF000000"/>
      <name val="Calibri"/>
      <charset val="1"/>
    </font>
    <font>
      <i/>
      <sz val="7.5"/>
      <color rgb="FF6B7280"/>
      <name val="Calibri"/>
      <charset val="1"/>
    </font>
    <font>
      <b/>
      <sz val="12"/>
      <color rgb="FF1F2D4E"/>
      <name val="Calibri"/>
      <charset val="1"/>
    </font>
    <font>
      <b/>
      <sz val="9"/>
      <color rgb="FFFFFFFF"/>
      <name val="Calibri"/>
      <charset val="1"/>
    </font>
    <font>
      <sz val="9"/>
      <color rgb="FF6B7280"/>
      <name val="Calibri"/>
      <charset val="1"/>
    </font>
    <font>
      <sz val="9"/>
      <color rgb="FF0000FF"/>
      <name val="Calibri"/>
      <charset val="1"/>
    </font>
    <font>
      <i/>
      <sz val="9"/>
      <color rgb="FF6B7280"/>
      <name val="Calibri"/>
      <charset val="1"/>
    </font>
    <font>
      <i/>
      <sz val="8"/>
      <color rgb="FF6B7280"/>
      <name val="Calibri"/>
      <charset val="1"/>
    </font>
    <font>
      <b/>
      <sz val="8"/>
      <color rgb="FF1A5E20"/>
      <name val="Calibri"/>
      <charset val="1"/>
    </font>
    <font>
      <b/>
      <sz val="8"/>
      <color rgb="FF8B6914"/>
      <name val="Calibri"/>
      <charset val="1"/>
    </font>
    <font>
      <b/>
      <sz val="13"/>
      <color rgb="FF1F2D4E"/>
      <name val="Calibri"/>
      <charset val="1"/>
    </font>
    <font>
      <b/>
      <sz val="9"/>
      <name val="Calibri"/>
      <charset val="1"/>
    </font>
    <font>
      <b/>
      <sz val="9"/>
      <color rgb="FF000000"/>
      <name val="Calibri"/>
      <charset val="1"/>
    </font>
    <font>
      <sz val="9"/>
      <name val="Calibri"/>
      <charset val="1"/>
    </font>
    <font>
      <b/>
      <sz val="9"/>
      <color rgb="FF1F2D4E"/>
      <name val="Calibri"/>
      <charset val="1"/>
    </font>
    <font>
      <i/>
      <sz val="8"/>
      <color rgb="FF8B6914"/>
      <name val="Calibri"/>
      <charset val="1"/>
    </font>
    <font>
      <sz val="9"/>
      <color rgb="FF1565C0"/>
      <name val="Calibri"/>
      <charset val="1"/>
    </font>
    <font>
      <b/>
      <sz val="9"/>
      <color rgb="FF1565C0"/>
      <name val="Calibri"/>
      <charset val="1"/>
    </font>
    <font>
      <b/>
      <sz val="9"/>
      <color rgb="FF1B5E20"/>
      <name val="Calibri"/>
      <charset val="1"/>
    </font>
    <font>
      <b/>
      <sz val="9"/>
      <color rgb="FFC62828"/>
      <name val="Calibri"/>
      <charset val="1"/>
    </font>
    <font>
      <b/>
      <sz val="10"/>
      <color rgb="FFFFFFFF"/>
      <name val="Calibri"/>
      <charset val="1"/>
    </font>
    <font>
      <b/>
      <sz val="9"/>
      <color rgb="FF8B6914"/>
      <name val="Calibri"/>
      <charset val="1"/>
    </font>
    <font>
      <i/>
      <sz val="8.5"/>
      <color rgb="FF6B7280"/>
      <name val="Calibri"/>
      <charset val="1"/>
    </font>
    <font>
      <i/>
      <sz val="9"/>
      <name val="Calibri"/>
      <charset val="1"/>
    </font>
    <font>
      <b/>
      <sz val="9"/>
      <color rgb="FF8B0000"/>
      <name val="Calibri"/>
      <charset val="1"/>
    </font>
    <font>
      <sz val="8.5"/>
      <name val="Calibri"/>
      <charset val="1"/>
    </font>
    <font>
      <b/>
      <sz val="8.5"/>
      <name val="Calibri"/>
      <charset val="1"/>
    </font>
    <font>
      <b/>
      <sz val="9"/>
      <color rgb="FF1A5E20"/>
      <name val="Calibri"/>
      <charset val="1"/>
    </font>
    <font>
      <b/>
      <sz val="14"/>
      <color rgb="FFFFFFFF"/>
      <name val="Calibri"/>
      <charset val="1"/>
    </font>
    <font>
      <b/>
      <sz val="11"/>
      <color rgb="FFFFFFFF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1F2D4E"/>
        <bgColor rgb="FF2C3E50"/>
      </patternFill>
    </fill>
    <fill>
      <patternFill patternType="solid">
        <fgColor rgb="FFF2F4F7"/>
        <bgColor rgb="FFE8F5E9"/>
      </patternFill>
    </fill>
    <fill>
      <patternFill patternType="solid">
        <fgColor rgb="FFE8F5E9"/>
        <bgColor rgb="FFF2F4F7"/>
      </patternFill>
    </fill>
    <fill>
      <patternFill patternType="solid">
        <fgColor rgb="FFFFFFFF"/>
        <bgColor rgb="FFFFF8E1"/>
      </patternFill>
    </fill>
    <fill>
      <patternFill patternType="solid">
        <fgColor rgb="FFFFF8E1"/>
        <bgColor rgb="FFFFF9C4"/>
      </patternFill>
    </fill>
    <fill>
      <patternFill patternType="solid">
        <fgColor rgb="FFFFF9C4"/>
        <bgColor rgb="FFFFF8E1"/>
      </patternFill>
    </fill>
    <fill>
      <patternFill patternType="solid">
        <fgColor rgb="FF8B6914"/>
        <bgColor rgb="FF808080"/>
      </patternFill>
    </fill>
    <fill>
      <patternFill patternType="solid">
        <fgColor rgb="FFFFEBEE"/>
        <bgColor rgb="FFF2F4F7"/>
      </patternFill>
    </fill>
    <fill>
      <patternFill patternType="solid">
        <fgColor rgb="FF1565C0"/>
        <bgColor rgb="FF3366FF"/>
      </patternFill>
    </fill>
    <fill>
      <patternFill patternType="solid">
        <fgColor rgb="FF1B5E20"/>
        <bgColor rgb="FF1A5E20"/>
      </patternFill>
    </fill>
    <fill>
      <patternFill patternType="solid">
        <fgColor rgb="FFC62828"/>
        <bgColor rgb="FF993366"/>
      </patternFill>
    </fill>
    <fill>
      <patternFill patternType="solid">
        <fgColor rgb="FF1A237E"/>
        <bgColor rgb="FF1F2D4E"/>
      </patternFill>
    </fill>
    <fill>
      <patternFill patternType="solid">
        <fgColor rgb="FF6B7280"/>
        <b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9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165" fontId="11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49" fontId="18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 wrapText="1"/>
    </xf>
    <xf numFmtId="49" fontId="11" fillId="3" borderId="0" xfId="0" applyNumberFormat="1" applyFont="1" applyFill="1" applyAlignment="1">
      <alignment horizontal="right" vertical="center"/>
    </xf>
    <xf numFmtId="0" fontId="17" fillId="5" borderId="0" xfId="0" applyFont="1" applyFill="1" applyAlignment="1">
      <alignment horizontal="left" vertical="center" wrapText="1"/>
    </xf>
    <xf numFmtId="49" fontId="18" fillId="5" borderId="0" xfId="0" applyNumberFormat="1" applyFont="1" applyFill="1" applyAlignment="1">
      <alignment horizontal="right" vertical="center"/>
    </xf>
    <xf numFmtId="0" fontId="19" fillId="5" borderId="0" xfId="0" applyFont="1" applyFill="1" applyAlignment="1">
      <alignment horizontal="left" vertical="center" wrapText="1"/>
    </xf>
    <xf numFmtId="49" fontId="11" fillId="5" borderId="0" xfId="0" applyNumberFormat="1" applyFont="1" applyFill="1" applyAlignment="1">
      <alignment horizontal="right" vertical="center"/>
    </xf>
    <xf numFmtId="164" fontId="11" fillId="3" borderId="0" xfId="0" applyNumberFormat="1" applyFont="1" applyFill="1" applyAlignment="1">
      <alignment horizontal="right" vertical="center"/>
    </xf>
    <xf numFmtId="164" fontId="11" fillId="5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20" fillId="7" borderId="0" xfId="0" applyFont="1" applyFill="1" applyAlignment="1">
      <alignment horizontal="left" vertical="center"/>
    </xf>
    <xf numFmtId="0" fontId="17" fillId="7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9" fillId="8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 wrapText="1"/>
    </xf>
    <xf numFmtId="166" fontId="18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 wrapText="1"/>
    </xf>
    <xf numFmtId="167" fontId="11" fillId="3" borderId="0" xfId="0" applyNumberFormat="1" applyFont="1" applyFill="1" applyAlignment="1">
      <alignment horizontal="right" vertical="center"/>
    </xf>
    <xf numFmtId="167" fontId="6" fillId="3" borderId="0" xfId="0" applyNumberFormat="1" applyFont="1" applyFill="1" applyAlignment="1">
      <alignment horizontal="right" vertical="center"/>
    </xf>
    <xf numFmtId="0" fontId="18" fillId="5" borderId="0" xfId="0" applyFont="1" applyFill="1" applyAlignment="1">
      <alignment horizontal="left" vertical="center" wrapText="1"/>
    </xf>
    <xf numFmtId="166" fontId="18" fillId="5" borderId="0" xfId="0" applyNumberFormat="1" applyFont="1" applyFill="1" applyAlignment="1">
      <alignment horizontal="right" vertical="center"/>
    </xf>
    <xf numFmtId="0" fontId="22" fillId="5" borderId="0" xfId="0" applyFont="1" applyFill="1" applyAlignment="1">
      <alignment horizontal="left" vertical="center" wrapText="1"/>
    </xf>
    <xf numFmtId="167" fontId="11" fillId="5" borderId="0" xfId="0" applyNumberFormat="1" applyFont="1" applyFill="1" applyAlignment="1">
      <alignment horizontal="right" vertical="center"/>
    </xf>
    <xf numFmtId="0" fontId="23" fillId="3" borderId="0" xfId="0" applyFont="1" applyFill="1" applyAlignment="1">
      <alignment horizontal="left" vertical="center" wrapText="1"/>
    </xf>
    <xf numFmtId="167" fontId="23" fillId="3" borderId="0" xfId="0" applyNumberFormat="1" applyFont="1" applyFill="1" applyAlignment="1">
      <alignment horizontal="right" vertical="center"/>
    </xf>
    <xf numFmtId="0" fontId="6" fillId="5" borderId="0" xfId="0" applyFont="1" applyFill="1" applyAlignment="1">
      <alignment horizontal="left" vertical="center" wrapText="1"/>
    </xf>
    <xf numFmtId="166" fontId="11" fillId="5" borderId="0" xfId="0" applyNumberFormat="1" applyFont="1" applyFill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7" fontId="18" fillId="3" borderId="0" xfId="0" applyNumberFormat="1" applyFont="1" applyFill="1" applyAlignment="1">
      <alignment horizontal="right" vertical="center"/>
    </xf>
    <xf numFmtId="167" fontId="18" fillId="5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49" fontId="9" fillId="5" borderId="0" xfId="0" applyNumberFormat="1" applyFont="1" applyFill="1" applyAlignment="1">
      <alignment horizontal="left" vertical="top" wrapText="1"/>
    </xf>
    <xf numFmtId="166" fontId="9" fillId="5" borderId="0" xfId="0" applyNumberFormat="1" applyFont="1" applyFill="1" applyAlignment="1">
      <alignment horizontal="right" vertical="top" wrapText="1"/>
    </xf>
    <xf numFmtId="167" fontId="9" fillId="5" borderId="0" xfId="0" applyNumberFormat="1" applyFont="1" applyFill="1" applyAlignment="1">
      <alignment horizontal="right" vertical="top" wrapText="1"/>
    </xf>
    <xf numFmtId="49" fontId="9" fillId="5" borderId="0" xfId="0" applyNumberFormat="1" applyFont="1" applyFill="1" applyAlignment="1">
      <alignment horizontal="center" vertical="top" wrapText="1"/>
    </xf>
    <xf numFmtId="49" fontId="18" fillId="4" borderId="0" xfId="0" applyNumberFormat="1" applyFont="1" applyFill="1" applyAlignment="1">
      <alignment horizontal="left" vertical="top" wrapText="1"/>
    </xf>
    <xf numFmtId="166" fontId="24" fillId="4" borderId="0" xfId="0" applyNumberFormat="1" applyFont="1" applyFill="1" applyAlignment="1">
      <alignment horizontal="right" vertical="top" wrapText="1"/>
    </xf>
    <xf numFmtId="167" fontId="6" fillId="4" borderId="0" xfId="0" applyNumberFormat="1" applyFont="1" applyFill="1" applyAlignment="1">
      <alignment horizontal="right" vertical="top" wrapText="1"/>
    </xf>
    <xf numFmtId="49" fontId="6" fillId="4" borderId="0" xfId="0" applyNumberFormat="1" applyFont="1" applyFill="1" applyAlignment="1">
      <alignment horizontal="center" vertical="top" wrapText="1"/>
    </xf>
    <xf numFmtId="49" fontId="6" fillId="4" borderId="0" xfId="0" applyNumberFormat="1" applyFont="1" applyFill="1" applyAlignment="1">
      <alignment horizontal="left" vertical="top" wrapText="1"/>
    </xf>
    <xf numFmtId="49" fontId="18" fillId="9" borderId="0" xfId="0" applyNumberFormat="1" applyFont="1" applyFill="1" applyAlignment="1">
      <alignment horizontal="left" vertical="top" wrapText="1"/>
    </xf>
    <xf numFmtId="166" fontId="25" fillId="9" borderId="0" xfId="0" applyNumberFormat="1" applyFont="1" applyFill="1" applyAlignment="1">
      <alignment horizontal="right" vertical="top" wrapText="1"/>
    </xf>
    <xf numFmtId="167" fontId="6" fillId="9" borderId="0" xfId="0" applyNumberFormat="1" applyFont="1" applyFill="1" applyAlignment="1">
      <alignment horizontal="right" vertical="top" wrapText="1"/>
    </xf>
    <xf numFmtId="49" fontId="6" fillId="9" borderId="0" xfId="0" applyNumberFormat="1" applyFont="1" applyFill="1" applyAlignment="1">
      <alignment horizontal="center" vertical="top" wrapText="1"/>
    </xf>
    <xf numFmtId="49" fontId="6" fillId="9" borderId="0" xfId="0" applyNumberFormat="1" applyFont="1" applyFill="1" applyAlignment="1">
      <alignment horizontal="left" vertical="top" wrapText="1"/>
    </xf>
    <xf numFmtId="49" fontId="18" fillId="3" borderId="0" xfId="0" applyNumberFormat="1" applyFont="1" applyFill="1" applyAlignment="1">
      <alignment horizontal="left" vertical="top" wrapText="1"/>
    </xf>
    <xf numFmtId="166" fontId="25" fillId="3" borderId="0" xfId="0" applyNumberFormat="1" applyFont="1" applyFill="1" applyAlignment="1">
      <alignment horizontal="right" vertical="top" wrapText="1"/>
    </xf>
    <xf numFmtId="167" fontId="18" fillId="3" borderId="0" xfId="0" applyNumberFormat="1" applyFont="1" applyFill="1" applyAlignment="1">
      <alignment horizontal="right" vertical="top" wrapText="1"/>
    </xf>
    <xf numFmtId="49" fontId="18" fillId="3" borderId="0" xfId="0" applyNumberFormat="1" applyFont="1" applyFill="1" applyAlignment="1">
      <alignment horizontal="center" vertical="top" wrapText="1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19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right" vertical="center"/>
    </xf>
    <xf numFmtId="0" fontId="19" fillId="9" borderId="0" xfId="0" applyFont="1" applyFill="1" applyAlignment="1">
      <alignment horizontal="left" vertical="center" wrapText="1"/>
    </xf>
    <xf numFmtId="0" fontId="11" fillId="9" borderId="0" xfId="0" applyFont="1" applyFill="1" applyAlignment="1">
      <alignment horizontal="left" vertical="center"/>
    </xf>
    <xf numFmtId="0" fontId="11" fillId="9" borderId="0" xfId="0" applyFont="1" applyFill="1" applyAlignment="1">
      <alignment horizontal="right" vertical="center"/>
    </xf>
    <xf numFmtId="166" fontId="11" fillId="3" borderId="0" xfId="0" applyNumberFormat="1" applyFont="1" applyFill="1" applyAlignment="1">
      <alignment horizontal="right" vertical="center"/>
    </xf>
    <xf numFmtId="169" fontId="11" fillId="5" borderId="0" xfId="0" applyNumberFormat="1" applyFont="1" applyFill="1" applyAlignment="1">
      <alignment horizontal="right" vertical="center"/>
    </xf>
    <xf numFmtId="0" fontId="24" fillId="4" borderId="0" xfId="0" applyFont="1" applyFill="1" applyAlignment="1">
      <alignment horizontal="left" vertical="center" wrapText="1"/>
    </xf>
    <xf numFmtId="166" fontId="24" fillId="4" borderId="0" xfId="0" applyNumberFormat="1" applyFont="1" applyFill="1" applyAlignment="1">
      <alignment horizontal="right" vertical="center"/>
    </xf>
    <xf numFmtId="170" fontId="24" fillId="4" borderId="0" xfId="0" applyNumberFormat="1" applyFont="1" applyFill="1" applyAlignment="1">
      <alignment horizontal="right" vertical="center"/>
    </xf>
    <xf numFmtId="0" fontId="27" fillId="6" borderId="0" xfId="0" applyFont="1" applyFill="1" applyAlignment="1">
      <alignment horizontal="left" vertical="center" wrapText="1"/>
    </xf>
    <xf numFmtId="166" fontId="27" fillId="6" borderId="0" xfId="0" applyNumberFormat="1" applyFont="1" applyFill="1" applyAlignment="1">
      <alignment horizontal="right" vertical="center"/>
    </xf>
    <xf numFmtId="170" fontId="27" fillId="6" borderId="0" xfId="0" applyNumberFormat="1" applyFont="1" applyFill="1" applyAlignment="1">
      <alignment horizontal="right" vertical="center"/>
    </xf>
    <xf numFmtId="49" fontId="24" fillId="4" borderId="0" xfId="0" applyNumberFormat="1" applyFont="1" applyFill="1" applyAlignment="1">
      <alignment horizontal="right" vertical="center"/>
    </xf>
    <xf numFmtId="49" fontId="27" fillId="6" borderId="0" xfId="0" applyNumberFormat="1" applyFont="1" applyFill="1" applyAlignment="1">
      <alignment horizontal="right" vertical="center"/>
    </xf>
    <xf numFmtId="0" fontId="20" fillId="7" borderId="0" xfId="0" applyFont="1" applyFill="1" applyAlignment="1">
      <alignment horizontal="right" vertical="center"/>
    </xf>
    <xf numFmtId="0" fontId="20" fillId="7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17" fillId="9" borderId="0" xfId="0" applyFont="1" applyFill="1" applyAlignment="1">
      <alignment horizontal="left" vertical="top" wrapText="1"/>
    </xf>
    <xf numFmtId="0" fontId="31" fillId="9" borderId="0" xfId="0" applyFont="1" applyFill="1" applyAlignment="1">
      <alignment horizontal="left" vertical="top" wrapText="1"/>
    </xf>
    <xf numFmtId="0" fontId="32" fillId="9" borderId="0" xfId="0" applyFont="1" applyFill="1" applyAlignment="1">
      <alignment horizontal="left" vertical="top" wrapText="1"/>
    </xf>
    <xf numFmtId="0" fontId="17" fillId="6" borderId="0" xfId="0" applyFont="1" applyFill="1" applyAlignment="1">
      <alignment horizontal="left" vertical="top" wrapText="1"/>
    </xf>
    <xf numFmtId="0" fontId="31" fillId="6" borderId="0" xfId="0" applyFont="1" applyFill="1" applyAlignment="1">
      <alignment horizontal="left" vertical="top" wrapText="1"/>
    </xf>
    <xf numFmtId="0" fontId="32" fillId="6" borderId="0" xfId="0" applyFont="1" applyFill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31" fillId="4" borderId="0" xfId="0" applyFont="1" applyFill="1" applyAlignment="1">
      <alignment horizontal="left" vertical="top" wrapText="1"/>
    </xf>
    <xf numFmtId="0" fontId="32" fillId="4" borderId="0" xfId="0" applyFont="1" applyFill="1" applyAlignment="1">
      <alignment horizontal="left" vertical="top" wrapText="1"/>
    </xf>
    <xf numFmtId="0" fontId="34" fillId="10" borderId="0" xfId="0" applyFont="1" applyFill="1" applyAlignment="1">
      <alignment horizontal="left" vertical="center" wrapText="1"/>
    </xf>
    <xf numFmtId="0" fontId="35" fillId="12" borderId="0" xfId="0" applyFont="1" applyFill="1" applyAlignment="1">
      <alignment horizontal="left" vertical="center" wrapText="1"/>
    </xf>
    <xf numFmtId="0" fontId="35" fillId="11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left" vertical="center" wrapText="1"/>
    </xf>
    <xf numFmtId="0" fontId="35" fillId="13" borderId="0" xfId="0" applyFont="1" applyFill="1" applyAlignment="1">
      <alignment horizontal="left" vertical="center" wrapText="1"/>
    </xf>
    <xf numFmtId="0" fontId="26" fillId="1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top" wrapText="1"/>
    </xf>
    <xf numFmtId="6" fontId="11" fillId="6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4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1" fillId="6" borderId="0" xfId="0" applyFont="1" applyFill="1" applyAlignment="1">
      <alignment horizontal="left" vertical="center" wrapText="1"/>
    </xf>
    <xf numFmtId="0" fontId="23" fillId="6" borderId="0" xfId="0" applyFont="1" applyFill="1" applyAlignment="1">
      <alignment horizontal="left" vertical="top" wrapText="1"/>
    </xf>
    <xf numFmtId="0" fontId="20" fillId="6" borderId="0" xfId="0" applyFont="1" applyFill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6" fillId="2" borderId="0" xfId="0" applyFont="1" applyFill="1" applyAlignment="1">
      <alignment horizontal="left" vertical="center"/>
    </xf>
    <xf numFmtId="0" fontId="26" fillId="10" borderId="0" xfId="0" applyFont="1" applyFill="1" applyAlignment="1">
      <alignment horizontal="left" vertical="center"/>
    </xf>
    <xf numFmtId="0" fontId="26" fillId="11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 wrapText="1"/>
    </xf>
    <xf numFmtId="0" fontId="29" fillId="4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30" fillId="9" borderId="0" xfId="0" applyFont="1" applyFill="1" applyAlignment="1">
      <alignment horizontal="left" vertical="center"/>
    </xf>
    <xf numFmtId="0" fontId="27" fillId="6" borderId="0" xfId="0" applyFont="1" applyFill="1" applyAlignment="1">
      <alignment horizontal="left" vertical="center"/>
    </xf>
    <xf numFmtId="0" fontId="33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1A5E20"/>
      <rgbColor rgb="FF000080"/>
      <rgbColor rgb="FF8B6914"/>
      <rgbColor rgb="FF800080"/>
      <rgbColor rgb="FF0D7377"/>
      <rgbColor rgb="FFC0C0C0"/>
      <rgbColor rgb="FF808080"/>
      <rgbColor rgb="FF9999FF"/>
      <rgbColor rgb="FF8E44AD"/>
      <rgbColor rgb="FFFFF9C4"/>
      <rgbColor rgb="FFE8F5E9"/>
      <rgbColor rgb="FF4A148C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2E86AB"/>
      <rgbColor rgb="FF0000FF"/>
      <rgbColor rgb="FF00CCFF"/>
      <rgbColor rgb="FFF2F4F7"/>
      <rgbColor rgb="FFFFEBEE"/>
      <rgbColor rgb="FFFFF8E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C9A84C"/>
      <rgbColor rgb="FF1F2D4E"/>
      <rgbColor rgb="FF16A085"/>
      <rgbColor rgb="FF003300"/>
      <rgbColor rgb="FF1B5E20"/>
      <rgbColor rgb="FFC62828"/>
      <rgbColor rgb="FF993366"/>
      <rgbColor rgb="FF1A237E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565C0"/>
  </sheetPr>
  <dimension ref="B2:D32"/>
  <sheetViews>
    <sheetView showGridLines="0" tabSelected="1" zoomScaleNormal="100" workbookViewId="0"/>
  </sheetViews>
  <sheetFormatPr defaultColWidth="8.6640625" defaultRowHeight="14.25" x14ac:dyDescent="0.45"/>
  <cols>
    <col min="1" max="1" width="3" customWidth="1"/>
    <col min="2" max="2" width="36" customWidth="1"/>
    <col min="3" max="3" width="34" customWidth="1"/>
    <col min="4" max="4" width="20" customWidth="1"/>
    <col min="5" max="5" width="3" customWidth="1"/>
  </cols>
  <sheetData>
    <row r="2" spans="2:4" ht="21.75" customHeight="1" x14ac:dyDescent="0.45">
      <c r="B2" s="118" t="s">
        <v>0</v>
      </c>
      <c r="C2" s="118"/>
      <c r="D2" s="118"/>
    </row>
    <row r="3" spans="2:4" ht="31.5" customHeight="1" x14ac:dyDescent="0.45">
      <c r="B3" s="119" t="s">
        <v>1</v>
      </c>
      <c r="C3" s="119"/>
      <c r="D3" s="119"/>
    </row>
    <row r="4" spans="2:4" ht="21.75" customHeight="1" x14ac:dyDescent="0.45">
      <c r="B4" s="118" t="s">
        <v>2</v>
      </c>
      <c r="C4" s="118"/>
      <c r="D4" s="118"/>
    </row>
    <row r="5" spans="2:4" ht="19.5" customHeight="1" x14ac:dyDescent="0.45">
      <c r="B5" s="120" t="s">
        <v>3</v>
      </c>
      <c r="C5" s="120"/>
      <c r="D5" s="120"/>
    </row>
    <row r="6" spans="2:4" ht="19.5" customHeight="1" x14ac:dyDescent="0.45">
      <c r="B6" s="4"/>
      <c r="C6" s="4"/>
      <c r="D6" s="4"/>
    </row>
    <row r="7" spans="2:4" ht="19.5" customHeight="1" x14ac:dyDescent="0.45">
      <c r="B7" s="3" t="s">
        <v>4</v>
      </c>
      <c r="C7" s="114" t="s">
        <v>5</v>
      </c>
      <c r="D7" s="114"/>
    </row>
    <row r="8" spans="2:4" ht="19.5" customHeight="1" x14ac:dyDescent="0.45">
      <c r="B8" s="3" t="s">
        <v>6</v>
      </c>
      <c r="C8" s="114" t="s">
        <v>7</v>
      </c>
      <c r="D8" s="114"/>
    </row>
    <row r="9" spans="2:4" ht="19.5" customHeight="1" x14ac:dyDescent="0.45">
      <c r="B9" s="3" t="s">
        <v>8</v>
      </c>
      <c r="C9" s="114" t="s">
        <v>9</v>
      </c>
      <c r="D9" s="114"/>
    </row>
    <row r="10" spans="2:4" ht="19.5" customHeight="1" x14ac:dyDescent="0.45">
      <c r="B10" s="3" t="s">
        <v>10</v>
      </c>
      <c r="C10" s="114" t="s">
        <v>11</v>
      </c>
      <c r="D10" s="114"/>
    </row>
    <row r="11" spans="2:4" ht="19.5" customHeight="1" x14ac:dyDescent="0.45">
      <c r="B11" s="3" t="s">
        <v>12</v>
      </c>
      <c r="C11" s="114" t="s">
        <v>13</v>
      </c>
      <c r="D11" s="114"/>
    </row>
    <row r="12" spans="2:4" ht="19.5" customHeight="1" x14ac:dyDescent="0.45">
      <c r="B12" s="3" t="s">
        <v>14</v>
      </c>
      <c r="C12" s="114" t="s">
        <v>15</v>
      </c>
      <c r="D12" s="114"/>
    </row>
    <row r="13" spans="2:4" ht="19.5" customHeight="1" x14ac:dyDescent="0.45">
      <c r="B13" s="3" t="s">
        <v>16</v>
      </c>
      <c r="C13" s="114" t="s">
        <v>17</v>
      </c>
      <c r="D13" s="114"/>
    </row>
    <row r="14" spans="2:4" ht="19.5" customHeight="1" x14ac:dyDescent="0.45">
      <c r="B14" s="3" t="s">
        <v>18</v>
      </c>
      <c r="C14" s="114" t="s">
        <v>19</v>
      </c>
      <c r="D14" s="114"/>
    </row>
    <row r="15" spans="2:4" ht="19.5" customHeight="1" x14ac:dyDescent="0.45">
      <c r="B15" s="3" t="s">
        <v>20</v>
      </c>
      <c r="C15" s="114" t="s">
        <v>21</v>
      </c>
      <c r="D15" s="114"/>
    </row>
    <row r="16" spans="2:4" ht="19.5" customHeight="1" x14ac:dyDescent="0.45">
      <c r="B16" s="3" t="s">
        <v>22</v>
      </c>
      <c r="C16" s="114" t="s">
        <v>23</v>
      </c>
      <c r="D16" s="114"/>
    </row>
    <row r="17" spans="2:4" ht="19.5" customHeight="1" x14ac:dyDescent="0.45">
      <c r="B17" s="3" t="s">
        <v>24</v>
      </c>
      <c r="C17" s="114" t="s">
        <v>25</v>
      </c>
      <c r="D17" s="114"/>
    </row>
    <row r="18" spans="2:4" ht="19.5" customHeight="1" x14ac:dyDescent="0.45">
      <c r="B18" s="3" t="s">
        <v>26</v>
      </c>
      <c r="C18" s="114" t="s">
        <v>27</v>
      </c>
      <c r="D18" s="114"/>
    </row>
    <row r="19" spans="2:4" ht="19.5" customHeight="1" x14ac:dyDescent="0.45">
      <c r="B19" s="3" t="s">
        <v>28</v>
      </c>
      <c r="C19" s="117" t="s">
        <v>29</v>
      </c>
      <c r="D19" s="117"/>
    </row>
    <row r="20" spans="2:4" ht="19.5" customHeight="1" x14ac:dyDescent="0.45">
      <c r="B20" s="3" t="s">
        <v>30</v>
      </c>
      <c r="C20" s="114" t="s">
        <v>31</v>
      </c>
      <c r="D20" s="114"/>
    </row>
    <row r="21" spans="2:4" ht="19.5" customHeight="1" x14ac:dyDescent="0.45">
      <c r="B21" s="3" t="s">
        <v>32</v>
      </c>
      <c r="C21" s="114" t="s">
        <v>33</v>
      </c>
      <c r="D21" s="114"/>
    </row>
    <row r="22" spans="2:4" ht="19.5" customHeight="1" x14ac:dyDescent="0.45">
      <c r="B22" s="3" t="s">
        <v>34</v>
      </c>
      <c r="C22" s="114" t="s">
        <v>35</v>
      </c>
      <c r="D22" s="114"/>
    </row>
    <row r="23" spans="2:4" ht="19.5" customHeight="1" x14ac:dyDescent="0.45">
      <c r="B23" s="3" t="s">
        <v>36</v>
      </c>
      <c r="C23" s="114" t="s">
        <v>37</v>
      </c>
      <c r="D23" s="114"/>
    </row>
    <row r="24" spans="2:4" ht="19.5" customHeight="1" x14ac:dyDescent="0.45">
      <c r="B24" s="3" t="s">
        <v>38</v>
      </c>
      <c r="C24" s="114" t="s">
        <v>39</v>
      </c>
      <c r="D24" s="114"/>
    </row>
    <row r="27" spans="2:4" ht="6" customHeight="1" x14ac:dyDescent="0.45"/>
    <row r="28" spans="2:4" ht="60" customHeight="1" x14ac:dyDescent="0.45">
      <c r="B28" s="115" t="s">
        <v>40</v>
      </c>
      <c r="C28" s="115"/>
      <c r="D28" s="115"/>
    </row>
    <row r="29" spans="2:4" x14ac:dyDescent="0.45">
      <c r="B29" s="115"/>
      <c r="C29" s="115"/>
      <c r="D29" s="115"/>
    </row>
    <row r="30" spans="2:4" x14ac:dyDescent="0.45">
      <c r="B30" s="115"/>
      <c r="C30" s="115"/>
      <c r="D30" s="115"/>
    </row>
    <row r="31" spans="2:4" x14ac:dyDescent="0.45">
      <c r="B31" s="115"/>
      <c r="C31" s="115"/>
      <c r="D31" s="115"/>
    </row>
    <row r="32" spans="2:4" ht="18" customHeight="1" x14ac:dyDescent="0.45">
      <c r="B32" s="116" t="s">
        <v>41</v>
      </c>
      <c r="C32" s="116"/>
      <c r="D32" s="116"/>
    </row>
  </sheetData>
  <mergeCells count="24">
    <mergeCell ref="B2:D2"/>
    <mergeCell ref="B3:D3"/>
    <mergeCell ref="B4:D4"/>
    <mergeCell ref="B5:D5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3:D23"/>
    <mergeCell ref="C24:D24"/>
    <mergeCell ref="B28:D31"/>
    <mergeCell ref="B32:D32"/>
    <mergeCell ref="C18:D18"/>
    <mergeCell ref="C19:D19"/>
    <mergeCell ref="C20:D20"/>
    <mergeCell ref="C21:D21"/>
    <mergeCell ref="C22:D22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6A085"/>
  </sheetPr>
  <dimension ref="B1:B18"/>
  <sheetViews>
    <sheetView showGridLines="0" topLeftCell="A4" zoomScaleNormal="100" workbookViewId="0"/>
  </sheetViews>
  <sheetFormatPr defaultColWidth="8.6640625" defaultRowHeight="14.25" x14ac:dyDescent="0.45"/>
  <cols>
    <col min="1" max="1" width="3" customWidth="1"/>
    <col min="2" max="2" width="70" customWidth="1"/>
    <col min="3" max="3" width="3" customWidth="1"/>
  </cols>
  <sheetData>
    <row r="1" spans="2:2" ht="27.75" customHeight="1" x14ac:dyDescent="0.45">
      <c r="B1" s="1" t="s">
        <v>509</v>
      </c>
    </row>
    <row r="3" spans="2:2" ht="25.5" customHeight="1" x14ac:dyDescent="0.45">
      <c r="B3" s="106" t="s">
        <v>510</v>
      </c>
    </row>
    <row r="4" spans="2:2" ht="72" customHeight="1" x14ac:dyDescent="0.45">
      <c r="B4" s="2" t="s">
        <v>511</v>
      </c>
    </row>
    <row r="5" spans="2:2" ht="25.5" customHeight="1" x14ac:dyDescent="0.45">
      <c r="B5" s="107" t="s">
        <v>512</v>
      </c>
    </row>
    <row r="6" spans="2:2" ht="231.75" customHeight="1" x14ac:dyDescent="0.45">
      <c r="B6" s="2" t="s">
        <v>513</v>
      </c>
    </row>
    <row r="7" spans="2:2" ht="25.5" customHeight="1" x14ac:dyDescent="0.45">
      <c r="B7" s="108" t="s">
        <v>514</v>
      </c>
    </row>
    <row r="8" spans="2:2" ht="132" customHeight="1" x14ac:dyDescent="0.45">
      <c r="B8" s="2" t="s">
        <v>515</v>
      </c>
    </row>
    <row r="9" spans="2:2" ht="25.5" customHeight="1" x14ac:dyDescent="0.45">
      <c r="B9" s="109" t="s">
        <v>516</v>
      </c>
    </row>
    <row r="10" spans="2:2" ht="142.5" customHeight="1" x14ac:dyDescent="0.45">
      <c r="B10" s="2" t="s">
        <v>517</v>
      </c>
    </row>
    <row r="11" spans="2:2" ht="25.5" customHeight="1" x14ac:dyDescent="0.45">
      <c r="B11" s="107" t="s">
        <v>518</v>
      </c>
    </row>
    <row r="12" spans="2:2" ht="108" customHeight="1" x14ac:dyDescent="0.45">
      <c r="B12" s="2" t="s">
        <v>519</v>
      </c>
    </row>
    <row r="13" spans="2:2" ht="25.5" customHeight="1" x14ac:dyDescent="0.45">
      <c r="B13" s="110" t="s">
        <v>520</v>
      </c>
    </row>
    <row r="14" spans="2:2" ht="126.75" customHeight="1" x14ac:dyDescent="0.45">
      <c r="B14" s="2" t="s">
        <v>521</v>
      </c>
    </row>
    <row r="15" spans="2:2" ht="25.5" customHeight="1" x14ac:dyDescent="0.45">
      <c r="B15" s="111" t="s">
        <v>522</v>
      </c>
    </row>
    <row r="16" spans="2:2" ht="144" customHeight="1" x14ac:dyDescent="0.45">
      <c r="B16" s="2" t="s">
        <v>523</v>
      </c>
    </row>
    <row r="17" spans="2:2" ht="25.5" customHeight="1" x14ac:dyDescent="0.45">
      <c r="B17" s="36" t="s">
        <v>524</v>
      </c>
    </row>
    <row r="18" spans="2:2" ht="132" customHeight="1" x14ac:dyDescent="0.45">
      <c r="B18" s="112" t="s">
        <v>525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A84C"/>
  </sheetPr>
  <dimension ref="B1:F49"/>
  <sheetViews>
    <sheetView showGridLines="0" zoomScaleNormal="100" workbookViewId="0">
      <pane xSplit="2" ySplit="3" topLeftCell="C39" activePane="bottomRight" state="frozen"/>
      <selection pane="topRight" activeCell="C1" sqref="C1"/>
      <selection pane="bottomLeft" activeCell="A4" sqref="A4"/>
      <selection pane="bottomRight" activeCell="C33" sqref="C33"/>
    </sheetView>
  </sheetViews>
  <sheetFormatPr defaultColWidth="8.6640625" defaultRowHeight="14.25" x14ac:dyDescent="0.45"/>
  <cols>
    <col min="1" max="1" width="3" customWidth="1"/>
    <col min="2" max="2" width="44" customWidth="1"/>
    <col min="3" max="4" width="18" customWidth="1"/>
    <col min="5" max="5" width="50" customWidth="1"/>
    <col min="6" max="6" width="16" customWidth="1"/>
    <col min="7" max="7" width="3" customWidth="1"/>
  </cols>
  <sheetData>
    <row r="1" spans="2:6" ht="25.5" customHeight="1" x14ac:dyDescent="0.45">
      <c r="B1" s="122" t="s">
        <v>42</v>
      </c>
      <c r="C1" s="122"/>
      <c r="D1" s="122"/>
      <c r="E1" s="122"/>
      <c r="F1" s="122"/>
    </row>
    <row r="3" spans="2:6" ht="19.5" customHeight="1" x14ac:dyDescent="0.45"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</row>
    <row r="4" spans="2:6" ht="19.5" customHeight="1" x14ac:dyDescent="0.45">
      <c r="B4" s="121" t="s">
        <v>48</v>
      </c>
      <c r="C4" s="121"/>
      <c r="D4" s="121"/>
      <c r="E4" s="121"/>
      <c r="F4" s="121"/>
    </row>
    <row r="5" spans="2:6" ht="25.5" customHeight="1" x14ac:dyDescent="0.45">
      <c r="B5" s="6" t="s">
        <v>49</v>
      </c>
      <c r="C5" s="7" t="s">
        <v>50</v>
      </c>
      <c r="D5" s="8" t="s">
        <v>51</v>
      </c>
      <c r="E5" s="9" t="s">
        <v>52</v>
      </c>
      <c r="F5" s="10" t="s">
        <v>53</v>
      </c>
    </row>
    <row r="6" spans="2:6" ht="25.5" customHeight="1" x14ac:dyDescent="0.45">
      <c r="B6" s="11" t="s">
        <v>54</v>
      </c>
      <c r="C6" s="12" t="s">
        <v>55</v>
      </c>
      <c r="D6" s="13" t="s">
        <v>56</v>
      </c>
      <c r="E6" s="14" t="s">
        <v>57</v>
      </c>
      <c r="F6" s="10" t="s">
        <v>53</v>
      </c>
    </row>
    <row r="7" spans="2:6" ht="25.5" customHeight="1" x14ac:dyDescent="0.45">
      <c r="B7" s="6" t="s">
        <v>58</v>
      </c>
      <c r="C7" s="7" t="s">
        <v>59</v>
      </c>
      <c r="D7" s="8" t="s">
        <v>60</v>
      </c>
      <c r="E7" s="9" t="s">
        <v>61</v>
      </c>
      <c r="F7" s="10" t="s">
        <v>53</v>
      </c>
    </row>
    <row r="8" spans="2:6" ht="25.5" customHeight="1" x14ac:dyDescent="0.45">
      <c r="B8" s="11" t="s">
        <v>62</v>
      </c>
      <c r="C8" s="12" t="s">
        <v>63</v>
      </c>
      <c r="D8" s="13" t="s">
        <v>64</v>
      </c>
      <c r="E8" s="14" t="s">
        <v>65</v>
      </c>
      <c r="F8" s="10" t="s">
        <v>53</v>
      </c>
    </row>
    <row r="9" spans="2:6" ht="25.5" customHeight="1" x14ac:dyDescent="0.45">
      <c r="B9" s="6" t="s">
        <v>22</v>
      </c>
      <c r="C9" s="7" t="s">
        <v>66</v>
      </c>
      <c r="D9" s="8" t="s">
        <v>67</v>
      </c>
      <c r="E9" s="9" t="s">
        <v>68</v>
      </c>
      <c r="F9" s="10" t="s">
        <v>53</v>
      </c>
    </row>
    <row r="10" spans="2:6" ht="25.5" customHeight="1" x14ac:dyDescent="0.45">
      <c r="B10" s="11" t="s">
        <v>24</v>
      </c>
      <c r="C10" s="12" t="s">
        <v>69</v>
      </c>
      <c r="D10" s="13" t="s">
        <v>70</v>
      </c>
      <c r="E10" s="14" t="s">
        <v>71</v>
      </c>
      <c r="F10" s="10" t="s">
        <v>53</v>
      </c>
    </row>
    <row r="11" spans="2:6" ht="25.5" customHeight="1" x14ac:dyDescent="0.45">
      <c r="B11" s="6" t="s">
        <v>26</v>
      </c>
      <c r="C11" s="7" t="s">
        <v>72</v>
      </c>
      <c r="D11" s="8" t="s">
        <v>73</v>
      </c>
      <c r="E11" s="9" t="s">
        <v>74</v>
      </c>
      <c r="F11" s="10" t="s">
        <v>53</v>
      </c>
    </row>
    <row r="12" spans="2:6" ht="25.5" customHeight="1" x14ac:dyDescent="0.45">
      <c r="B12" s="11" t="s">
        <v>38</v>
      </c>
      <c r="C12" s="12" t="s">
        <v>75</v>
      </c>
      <c r="D12" s="13" t="s">
        <v>56</v>
      </c>
      <c r="E12" s="14" t="s">
        <v>76</v>
      </c>
      <c r="F12" s="10" t="s">
        <v>53</v>
      </c>
    </row>
    <row r="14" spans="2:6" ht="19.5" customHeight="1" x14ac:dyDescent="0.45">
      <c r="B14" s="121" t="s">
        <v>77</v>
      </c>
      <c r="C14" s="121"/>
      <c r="D14" s="121"/>
      <c r="E14" s="121"/>
      <c r="F14" s="121"/>
    </row>
    <row r="15" spans="2:6" ht="25.5" customHeight="1" x14ac:dyDescent="0.45">
      <c r="B15" s="6" t="s">
        <v>78</v>
      </c>
      <c r="C15" s="7" t="s">
        <v>79</v>
      </c>
      <c r="D15" s="8" t="s">
        <v>56</v>
      </c>
      <c r="E15" s="9" t="s">
        <v>80</v>
      </c>
      <c r="F15" s="10" t="s">
        <v>53</v>
      </c>
    </row>
    <row r="16" spans="2:6" ht="25.5" customHeight="1" x14ac:dyDescent="0.45">
      <c r="B16" s="11" t="s">
        <v>81</v>
      </c>
      <c r="C16" s="12" t="s">
        <v>82</v>
      </c>
      <c r="D16" s="13" t="s">
        <v>56</v>
      </c>
      <c r="E16" s="14" t="s">
        <v>83</v>
      </c>
      <c r="F16" s="10" t="s">
        <v>53</v>
      </c>
    </row>
    <row r="17" spans="2:6" ht="25.5" customHeight="1" x14ac:dyDescent="0.45">
      <c r="B17" s="6" t="s">
        <v>84</v>
      </c>
      <c r="C17" s="7" t="s">
        <v>85</v>
      </c>
      <c r="D17" s="8" t="s">
        <v>56</v>
      </c>
      <c r="E17" s="9" t="s">
        <v>86</v>
      </c>
      <c r="F17" s="10" t="s">
        <v>53</v>
      </c>
    </row>
    <row r="18" spans="2:6" ht="25.5" customHeight="1" x14ac:dyDescent="0.45">
      <c r="B18" s="11" t="s">
        <v>87</v>
      </c>
      <c r="C18" s="12" t="s">
        <v>88</v>
      </c>
      <c r="D18" s="13" t="s">
        <v>56</v>
      </c>
      <c r="E18" s="14" t="s">
        <v>89</v>
      </c>
      <c r="F18" s="10" t="s">
        <v>53</v>
      </c>
    </row>
    <row r="19" spans="2:6" ht="25.5" customHeight="1" x14ac:dyDescent="0.45">
      <c r="B19" s="6" t="s">
        <v>90</v>
      </c>
      <c r="C19" s="15">
        <v>0.19600000000000001</v>
      </c>
      <c r="D19" s="8" t="s">
        <v>56</v>
      </c>
      <c r="E19" s="9" t="s">
        <v>91</v>
      </c>
      <c r="F19" s="10" t="s">
        <v>53</v>
      </c>
    </row>
    <row r="20" spans="2:6" ht="25.5" customHeight="1" x14ac:dyDescent="0.45">
      <c r="B20" s="11" t="s">
        <v>92</v>
      </c>
      <c r="C20" s="16">
        <v>0.17199999999999999</v>
      </c>
      <c r="D20" s="13" t="s">
        <v>56</v>
      </c>
      <c r="E20" s="14" t="s">
        <v>91</v>
      </c>
      <c r="F20" s="10" t="s">
        <v>53</v>
      </c>
    </row>
    <row r="21" spans="2:6" ht="25.5" customHeight="1" x14ac:dyDescent="0.45">
      <c r="B21" s="6" t="s">
        <v>93</v>
      </c>
      <c r="C21" s="7" t="s">
        <v>94</v>
      </c>
      <c r="D21" s="8" t="s">
        <v>56</v>
      </c>
      <c r="E21" s="9" t="s">
        <v>95</v>
      </c>
      <c r="F21" s="10" t="s">
        <v>53</v>
      </c>
    </row>
    <row r="22" spans="2:6" ht="25.5" customHeight="1" x14ac:dyDescent="0.45">
      <c r="B22" s="11" t="s">
        <v>96</v>
      </c>
      <c r="C22" s="12" t="s">
        <v>97</v>
      </c>
      <c r="D22" s="13" t="s">
        <v>56</v>
      </c>
      <c r="E22" s="14" t="s">
        <v>98</v>
      </c>
      <c r="F22" s="10" t="s">
        <v>53</v>
      </c>
    </row>
    <row r="23" spans="2:6" ht="25.5" customHeight="1" x14ac:dyDescent="0.45">
      <c r="B23" s="6" t="s">
        <v>99</v>
      </c>
      <c r="C23" s="7" t="s">
        <v>100</v>
      </c>
      <c r="D23" s="8" t="s">
        <v>56</v>
      </c>
      <c r="E23" s="9" t="s">
        <v>101</v>
      </c>
      <c r="F23" s="10" t="s">
        <v>53</v>
      </c>
    </row>
    <row r="24" spans="2:6" ht="25.5" customHeight="1" x14ac:dyDescent="0.45">
      <c r="B24" s="11" t="s">
        <v>102</v>
      </c>
      <c r="C24" s="12" t="s">
        <v>103</v>
      </c>
      <c r="D24" s="13" t="s">
        <v>56</v>
      </c>
      <c r="E24" s="14" t="s">
        <v>104</v>
      </c>
      <c r="F24" s="10" t="s">
        <v>53</v>
      </c>
    </row>
    <row r="25" spans="2:6" ht="25.5" customHeight="1" x14ac:dyDescent="0.45">
      <c r="B25" s="6" t="s">
        <v>105</v>
      </c>
      <c r="C25" s="7" t="s">
        <v>106</v>
      </c>
      <c r="D25" s="8" t="s">
        <v>107</v>
      </c>
      <c r="E25" s="9" t="s">
        <v>108</v>
      </c>
      <c r="F25" s="10" t="s">
        <v>53</v>
      </c>
    </row>
    <row r="26" spans="2:6" ht="25.5" customHeight="1" x14ac:dyDescent="0.45">
      <c r="B26" s="11" t="s">
        <v>109</v>
      </c>
      <c r="C26" s="12" t="s">
        <v>110</v>
      </c>
      <c r="D26" s="13" t="s">
        <v>56</v>
      </c>
      <c r="E26" s="14" t="s">
        <v>111</v>
      </c>
      <c r="F26" s="17" t="s">
        <v>112</v>
      </c>
    </row>
    <row r="28" spans="2:6" ht="19.5" customHeight="1" x14ac:dyDescent="0.45">
      <c r="B28" s="121" t="s">
        <v>113</v>
      </c>
      <c r="C28" s="121"/>
      <c r="D28" s="121"/>
      <c r="E28" s="121"/>
      <c r="F28" s="121"/>
    </row>
    <row r="29" spans="2:6" ht="37.9" customHeight="1" x14ac:dyDescent="0.45">
      <c r="B29" s="6" t="s">
        <v>30</v>
      </c>
      <c r="C29" s="7" t="s">
        <v>114</v>
      </c>
      <c r="D29" s="8" t="s">
        <v>115</v>
      </c>
      <c r="E29" s="9" t="s">
        <v>116</v>
      </c>
      <c r="F29" s="17" t="s">
        <v>112</v>
      </c>
    </row>
    <row r="30" spans="2:6" ht="25.5" customHeight="1" x14ac:dyDescent="0.45">
      <c r="B30" s="11" t="s">
        <v>117</v>
      </c>
      <c r="C30" s="12" t="s">
        <v>118</v>
      </c>
      <c r="D30" s="13" t="s">
        <v>119</v>
      </c>
      <c r="E30" s="14" t="s">
        <v>120</v>
      </c>
      <c r="F30" s="17" t="s">
        <v>112</v>
      </c>
    </row>
    <row r="31" spans="2:6" ht="28.9" customHeight="1" x14ac:dyDescent="0.45">
      <c r="B31" s="6" t="s">
        <v>121</v>
      </c>
      <c r="C31" s="7" t="s">
        <v>122</v>
      </c>
      <c r="D31" s="8" t="s">
        <v>56</v>
      </c>
      <c r="E31" s="9" t="s">
        <v>123</v>
      </c>
      <c r="F31" s="17" t="s">
        <v>112</v>
      </c>
    </row>
    <row r="32" spans="2:6" ht="40.5" customHeight="1" x14ac:dyDescent="0.45">
      <c r="B32" s="11" t="s">
        <v>124</v>
      </c>
      <c r="C32" s="12" t="s">
        <v>125</v>
      </c>
      <c r="D32" s="13" t="s">
        <v>56</v>
      </c>
      <c r="E32" s="14" t="s">
        <v>126</v>
      </c>
      <c r="F32" s="17" t="s">
        <v>112</v>
      </c>
    </row>
    <row r="33" spans="2:6" ht="39.4" customHeight="1" x14ac:dyDescent="0.45">
      <c r="B33" s="6" t="s">
        <v>127</v>
      </c>
      <c r="C33" s="7" t="s">
        <v>128</v>
      </c>
      <c r="D33" s="8" t="s">
        <v>129</v>
      </c>
      <c r="E33" s="9" t="s">
        <v>130</v>
      </c>
      <c r="F33" s="10" t="s">
        <v>53</v>
      </c>
    </row>
    <row r="35" spans="2:6" ht="19.5" customHeight="1" x14ac:dyDescent="0.45">
      <c r="B35" s="121" t="s">
        <v>131</v>
      </c>
      <c r="C35" s="121"/>
      <c r="D35" s="121"/>
      <c r="E35" s="121"/>
      <c r="F35" s="121"/>
    </row>
    <row r="36" spans="2:6" ht="25.5" customHeight="1" x14ac:dyDescent="0.45">
      <c r="B36" s="6" t="s">
        <v>132</v>
      </c>
      <c r="C36" s="15">
        <v>3.3000000000000002E-2</v>
      </c>
      <c r="D36" s="8" t="s">
        <v>133</v>
      </c>
      <c r="E36" s="9" t="s">
        <v>134</v>
      </c>
      <c r="F36" s="10" t="s">
        <v>53</v>
      </c>
    </row>
    <row r="37" spans="2:6" ht="25.5" customHeight="1" x14ac:dyDescent="0.45">
      <c r="B37" s="11" t="s">
        <v>135</v>
      </c>
      <c r="C37" s="16">
        <v>5.5E-2</v>
      </c>
      <c r="D37" s="13" t="s">
        <v>136</v>
      </c>
      <c r="E37" s="14" t="s">
        <v>137</v>
      </c>
      <c r="F37" s="10" t="s">
        <v>53</v>
      </c>
    </row>
    <row r="38" spans="2:6" ht="25.5" customHeight="1" x14ac:dyDescent="0.45">
      <c r="B38" s="6" t="s">
        <v>138</v>
      </c>
      <c r="C38" s="18">
        <v>0.85</v>
      </c>
      <c r="D38" s="8" t="s">
        <v>139</v>
      </c>
      <c r="E38" s="9" t="s">
        <v>140</v>
      </c>
      <c r="F38" s="17" t="s">
        <v>112</v>
      </c>
    </row>
    <row r="39" spans="2:6" ht="25.5" customHeight="1" x14ac:dyDescent="0.45">
      <c r="B39" s="11" t="s">
        <v>141</v>
      </c>
      <c r="C39" s="16">
        <v>0.08</v>
      </c>
      <c r="D39" s="13" t="s">
        <v>56</v>
      </c>
      <c r="E39" s="14" t="s">
        <v>142</v>
      </c>
      <c r="F39" s="17" t="s">
        <v>112</v>
      </c>
    </row>
    <row r="40" spans="2:6" ht="25.5" customHeight="1" x14ac:dyDescent="0.45">
      <c r="B40" s="6" t="s">
        <v>143</v>
      </c>
      <c r="C40" s="15">
        <v>4.24E-2</v>
      </c>
      <c r="D40" s="8" t="s">
        <v>56</v>
      </c>
      <c r="E40" s="9" t="s">
        <v>144</v>
      </c>
      <c r="F40" s="17" t="s">
        <v>112</v>
      </c>
    </row>
    <row r="41" spans="2:6" ht="25.5" customHeight="1" x14ac:dyDescent="0.45">
      <c r="B41" s="11" t="s">
        <v>145</v>
      </c>
      <c r="C41" s="16">
        <v>6.9000000000000006E-2</v>
      </c>
      <c r="D41" s="13" t="s">
        <v>146</v>
      </c>
      <c r="E41" s="14" t="s">
        <v>147</v>
      </c>
      <c r="F41" s="17" t="s">
        <v>112</v>
      </c>
    </row>
    <row r="43" spans="2:6" ht="19.5" customHeight="1" x14ac:dyDescent="0.45">
      <c r="B43" s="121" t="s">
        <v>148</v>
      </c>
      <c r="C43" s="121"/>
      <c r="D43" s="121"/>
      <c r="E43" s="121"/>
      <c r="F43" s="121"/>
    </row>
    <row r="44" spans="2:6" ht="25.5" customHeight="1" x14ac:dyDescent="0.45">
      <c r="B44" s="6" t="s">
        <v>149</v>
      </c>
      <c r="C44" s="7" t="s">
        <v>150</v>
      </c>
      <c r="D44" s="8" t="s">
        <v>56</v>
      </c>
      <c r="E44" s="9" t="s">
        <v>151</v>
      </c>
      <c r="F44" s="10" t="s">
        <v>53</v>
      </c>
    </row>
    <row r="45" spans="2:6" ht="25.5" customHeight="1" x14ac:dyDescent="0.45">
      <c r="B45" s="11" t="s">
        <v>152</v>
      </c>
      <c r="C45" s="12" t="s">
        <v>153</v>
      </c>
      <c r="D45" s="13" t="s">
        <v>56</v>
      </c>
      <c r="E45" s="14" t="s">
        <v>154</v>
      </c>
      <c r="F45" s="10" t="s">
        <v>53</v>
      </c>
    </row>
    <row r="46" spans="2:6" ht="25.5" customHeight="1" x14ac:dyDescent="0.45">
      <c r="B46" s="6" t="s">
        <v>155</v>
      </c>
      <c r="C46" s="7" t="s">
        <v>103</v>
      </c>
      <c r="D46" s="8" t="s">
        <v>156</v>
      </c>
      <c r="E46" s="9" t="s">
        <v>157</v>
      </c>
      <c r="F46" s="10" t="s">
        <v>53</v>
      </c>
    </row>
    <row r="47" spans="2:6" ht="25.5" customHeight="1" x14ac:dyDescent="0.45">
      <c r="B47" s="11" t="s">
        <v>105</v>
      </c>
      <c r="C47" s="12" t="s">
        <v>158</v>
      </c>
      <c r="D47" s="13" t="s">
        <v>159</v>
      </c>
      <c r="E47" s="14" t="s">
        <v>160</v>
      </c>
      <c r="F47" s="10" t="s">
        <v>53</v>
      </c>
    </row>
    <row r="48" spans="2:6" ht="25.5" customHeight="1" x14ac:dyDescent="0.45">
      <c r="B48" s="6" t="s">
        <v>161</v>
      </c>
      <c r="C48" s="7" t="s">
        <v>162</v>
      </c>
      <c r="D48" s="8" t="s">
        <v>56</v>
      </c>
      <c r="E48" s="9" t="s">
        <v>163</v>
      </c>
      <c r="F48" s="10" t="s">
        <v>53</v>
      </c>
    </row>
    <row r="49" spans="2:6" ht="25.5" customHeight="1" x14ac:dyDescent="0.45">
      <c r="B49" s="11" t="s">
        <v>164</v>
      </c>
      <c r="C49" s="12" t="s">
        <v>165</v>
      </c>
      <c r="D49" s="13" t="s">
        <v>56</v>
      </c>
      <c r="E49" s="14" t="s">
        <v>166</v>
      </c>
      <c r="F49" s="10" t="s">
        <v>53</v>
      </c>
    </row>
  </sheetData>
  <mergeCells count="6">
    <mergeCell ref="B43:F43"/>
    <mergeCell ref="B1:F1"/>
    <mergeCell ref="B4:F4"/>
    <mergeCell ref="B14:F14"/>
    <mergeCell ref="B28:F28"/>
    <mergeCell ref="B35:F3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D7377"/>
  </sheetPr>
  <dimension ref="B1:F43"/>
  <sheetViews>
    <sheetView showGridLines="0" zoomScaleNormal="100" workbookViewId="0">
      <pane xSplit="2" ySplit="4" topLeftCell="C24" activePane="bottomRight" state="frozen"/>
      <selection pane="topRight" activeCell="C1" sqref="C1"/>
      <selection pane="bottomLeft" activeCell="A5" sqref="A5"/>
      <selection pane="bottomRight"/>
    </sheetView>
  </sheetViews>
  <sheetFormatPr defaultColWidth="8.6640625" defaultRowHeight="14.25" x14ac:dyDescent="0.45"/>
  <cols>
    <col min="1" max="1" width="3" customWidth="1"/>
    <col min="2" max="2" width="44" customWidth="1"/>
    <col min="3" max="6" width="20" customWidth="1"/>
    <col min="7" max="7" width="3" customWidth="1"/>
  </cols>
  <sheetData>
    <row r="1" spans="2:6" ht="25.5" customHeight="1" x14ac:dyDescent="0.45">
      <c r="B1" s="124" t="s">
        <v>167</v>
      </c>
      <c r="C1" s="124"/>
      <c r="D1" s="124"/>
      <c r="E1" s="124"/>
      <c r="F1" s="124"/>
    </row>
    <row r="4" spans="2:6" ht="19.5" customHeight="1" x14ac:dyDescent="0.45">
      <c r="B4" s="5"/>
      <c r="C4" s="5" t="s">
        <v>168</v>
      </c>
      <c r="D4" s="5" t="s">
        <v>169</v>
      </c>
      <c r="E4" s="5" t="s">
        <v>170</v>
      </c>
      <c r="F4" s="5" t="s">
        <v>171</v>
      </c>
    </row>
    <row r="5" spans="2:6" ht="19.5" customHeight="1" x14ac:dyDescent="0.45">
      <c r="B5" s="121" t="s">
        <v>172</v>
      </c>
      <c r="C5" s="121"/>
      <c r="D5" s="121"/>
      <c r="E5" s="121"/>
      <c r="F5" s="121"/>
    </row>
    <row r="6" spans="2:6" ht="18" customHeight="1" x14ac:dyDescent="0.45">
      <c r="B6" s="19" t="s">
        <v>173</v>
      </c>
      <c r="C6" s="20" t="s">
        <v>174</v>
      </c>
      <c r="D6" s="20" t="s">
        <v>175</v>
      </c>
      <c r="E6" s="20" t="s">
        <v>176</v>
      </c>
      <c r="F6" s="20" t="s">
        <v>177</v>
      </c>
    </row>
    <row r="7" spans="2:6" ht="18" customHeight="1" x14ac:dyDescent="0.45">
      <c r="B7" s="21" t="s">
        <v>178</v>
      </c>
      <c r="C7" s="22"/>
      <c r="D7" s="22" t="s">
        <v>179</v>
      </c>
      <c r="E7" s="22" t="s">
        <v>179</v>
      </c>
      <c r="F7" s="22" t="s">
        <v>180</v>
      </c>
    </row>
    <row r="8" spans="2:6" ht="18" customHeight="1" x14ac:dyDescent="0.45">
      <c r="B8" s="23" t="s">
        <v>181</v>
      </c>
      <c r="C8" s="24" t="s">
        <v>182</v>
      </c>
      <c r="D8" s="24" t="s">
        <v>183</v>
      </c>
      <c r="E8" s="24" t="s">
        <v>184</v>
      </c>
      <c r="F8" s="24" t="s">
        <v>185</v>
      </c>
    </row>
    <row r="9" spans="2:6" ht="18" customHeight="1" x14ac:dyDescent="0.45">
      <c r="B9" s="25" t="s">
        <v>186</v>
      </c>
      <c r="C9" s="26"/>
      <c r="D9" s="26" t="s">
        <v>187</v>
      </c>
      <c r="E9" s="26" t="s">
        <v>187</v>
      </c>
      <c r="F9" s="26" t="s">
        <v>187</v>
      </c>
    </row>
    <row r="10" spans="2:6" ht="18" customHeight="1" x14ac:dyDescent="0.45">
      <c r="B10" s="21" t="s">
        <v>188</v>
      </c>
      <c r="C10" s="22" t="s">
        <v>189</v>
      </c>
      <c r="D10" s="22" t="s">
        <v>190</v>
      </c>
      <c r="E10" s="22" t="s">
        <v>191</v>
      </c>
      <c r="F10" s="22" t="s">
        <v>192</v>
      </c>
    </row>
    <row r="11" spans="2:6" ht="18" customHeight="1" x14ac:dyDescent="0.45">
      <c r="B11" s="25" t="s">
        <v>193</v>
      </c>
      <c r="C11" s="26" t="s">
        <v>194</v>
      </c>
      <c r="D11" s="26" t="s">
        <v>195</v>
      </c>
      <c r="E11" s="26" t="s">
        <v>196</v>
      </c>
      <c r="F11" s="26" t="s">
        <v>197</v>
      </c>
    </row>
    <row r="12" spans="2:6" ht="18" customHeight="1" x14ac:dyDescent="0.45">
      <c r="B12" s="21" t="s">
        <v>198</v>
      </c>
      <c r="C12" s="22" t="s">
        <v>199</v>
      </c>
      <c r="D12" s="22" t="s">
        <v>200</v>
      </c>
      <c r="E12" s="22" t="s">
        <v>201</v>
      </c>
      <c r="F12" s="22" t="s">
        <v>202</v>
      </c>
    </row>
    <row r="14" spans="2:6" ht="19.5" customHeight="1" x14ac:dyDescent="0.45">
      <c r="B14" s="121" t="s">
        <v>203</v>
      </c>
      <c r="C14" s="121"/>
      <c r="D14" s="121"/>
      <c r="E14" s="121"/>
      <c r="F14" s="121"/>
    </row>
    <row r="15" spans="2:6" ht="18" customHeight="1" x14ac:dyDescent="0.45">
      <c r="B15" s="19" t="s">
        <v>204</v>
      </c>
      <c r="C15" s="20" t="s">
        <v>205</v>
      </c>
      <c r="D15" s="20" t="s">
        <v>206</v>
      </c>
      <c r="E15" s="20" t="s">
        <v>207</v>
      </c>
      <c r="F15" s="20" t="s">
        <v>208</v>
      </c>
    </row>
    <row r="18" spans="2:6" ht="18" customHeight="1" x14ac:dyDescent="0.45">
      <c r="B18" s="25" t="s">
        <v>209</v>
      </c>
      <c r="C18" s="26" t="s">
        <v>210</v>
      </c>
      <c r="D18" s="26" t="s">
        <v>211</v>
      </c>
      <c r="E18" s="26" t="s">
        <v>212</v>
      </c>
      <c r="F18" s="26" t="s">
        <v>213</v>
      </c>
    </row>
    <row r="19" spans="2:6" ht="18" customHeight="1" x14ac:dyDescent="0.45">
      <c r="B19" s="21" t="s">
        <v>214</v>
      </c>
      <c r="C19" s="22" t="s">
        <v>215</v>
      </c>
      <c r="D19" s="22" t="s">
        <v>216</v>
      </c>
      <c r="E19" s="22" t="s">
        <v>217</v>
      </c>
      <c r="F19" s="22" t="s">
        <v>218</v>
      </c>
    </row>
    <row r="20" spans="2:6" ht="18" customHeight="1" x14ac:dyDescent="0.45">
      <c r="B20" s="25" t="s">
        <v>219</v>
      </c>
      <c r="C20" s="26" t="s">
        <v>220</v>
      </c>
      <c r="D20" s="26" t="s">
        <v>221</v>
      </c>
      <c r="E20" s="26" t="s">
        <v>221</v>
      </c>
      <c r="F20" s="26" t="s">
        <v>221</v>
      </c>
    </row>
    <row r="21" spans="2:6" ht="18" customHeight="1" x14ac:dyDescent="0.45">
      <c r="B21" s="21" t="s">
        <v>222</v>
      </c>
      <c r="C21" s="22" t="s">
        <v>223</v>
      </c>
      <c r="D21" s="22" t="s">
        <v>224</v>
      </c>
      <c r="E21" s="22" t="s">
        <v>220</v>
      </c>
      <c r="F21" s="22" t="s">
        <v>225</v>
      </c>
    </row>
    <row r="22" spans="2:6" ht="18" customHeight="1" x14ac:dyDescent="0.45">
      <c r="B22" s="25" t="s">
        <v>226</v>
      </c>
      <c r="C22" s="26" t="s">
        <v>227</v>
      </c>
      <c r="D22" s="26" t="s">
        <v>228</v>
      </c>
      <c r="E22" s="26" t="s">
        <v>229</v>
      </c>
      <c r="F22" s="26" t="s">
        <v>230</v>
      </c>
    </row>
    <row r="24" spans="2:6" ht="19.5" customHeight="1" x14ac:dyDescent="0.45">
      <c r="B24" s="121" t="s">
        <v>231</v>
      </c>
      <c r="C24" s="121"/>
      <c r="D24" s="121"/>
      <c r="E24" s="121"/>
      <c r="F24" s="121"/>
    </row>
    <row r="25" spans="2:6" ht="18" customHeight="1" x14ac:dyDescent="0.45">
      <c r="B25" s="19" t="s">
        <v>232</v>
      </c>
      <c r="C25" s="20" t="s">
        <v>233</v>
      </c>
      <c r="D25" s="20" t="s">
        <v>234</v>
      </c>
      <c r="E25" s="20" t="s">
        <v>235</v>
      </c>
      <c r="F25" s="20" t="s">
        <v>236</v>
      </c>
    </row>
    <row r="26" spans="2:6" ht="18" customHeight="1" x14ac:dyDescent="0.45">
      <c r="B26" s="21" t="s">
        <v>237</v>
      </c>
      <c r="C26" s="22" t="s">
        <v>238</v>
      </c>
      <c r="D26" s="22" t="s">
        <v>215</v>
      </c>
      <c r="E26" s="22" t="s">
        <v>239</v>
      </c>
      <c r="F26" s="22" t="s">
        <v>240</v>
      </c>
    </row>
    <row r="27" spans="2:6" ht="18" customHeight="1" x14ac:dyDescent="0.45">
      <c r="B27" s="23" t="s">
        <v>241</v>
      </c>
      <c r="C27" s="24" t="s">
        <v>221</v>
      </c>
      <c r="D27" s="24" t="s">
        <v>242</v>
      </c>
      <c r="E27" s="24" t="s">
        <v>243</v>
      </c>
      <c r="F27" s="24" t="s">
        <v>244</v>
      </c>
    </row>
    <row r="28" spans="2:6" ht="18" customHeight="1" x14ac:dyDescent="0.45">
      <c r="B28" s="25" t="s">
        <v>245</v>
      </c>
      <c r="C28" s="26" t="s">
        <v>246</v>
      </c>
      <c r="D28" s="26" t="s">
        <v>247</v>
      </c>
      <c r="E28" s="26" t="s">
        <v>248</v>
      </c>
      <c r="F28" s="26" t="s">
        <v>238</v>
      </c>
    </row>
    <row r="29" spans="2:6" ht="18" customHeight="1" x14ac:dyDescent="0.45">
      <c r="B29" s="21" t="s">
        <v>249</v>
      </c>
      <c r="C29" s="22" t="s">
        <v>250</v>
      </c>
      <c r="D29" s="27">
        <v>0.31</v>
      </c>
      <c r="E29" s="27">
        <v>0.32</v>
      </c>
      <c r="F29" s="27">
        <v>0.33</v>
      </c>
    </row>
    <row r="30" spans="2:6" ht="18" customHeight="1" x14ac:dyDescent="0.45">
      <c r="B30" s="25" t="s">
        <v>251</v>
      </c>
      <c r="C30" s="26" t="s">
        <v>252</v>
      </c>
      <c r="D30" s="28">
        <v>0.62</v>
      </c>
      <c r="E30" s="28">
        <v>0.63</v>
      </c>
      <c r="F30" s="28">
        <v>0.64</v>
      </c>
    </row>
    <row r="32" spans="2:6" ht="19.5" customHeight="1" x14ac:dyDescent="0.45">
      <c r="B32" s="121" t="s">
        <v>253</v>
      </c>
      <c r="C32" s="121"/>
      <c r="D32" s="121"/>
      <c r="E32" s="121"/>
      <c r="F32" s="121"/>
    </row>
    <row r="33" spans="2:6" ht="18" customHeight="1" x14ac:dyDescent="0.45">
      <c r="B33" s="29" t="s">
        <v>254</v>
      </c>
      <c r="C33" s="30" t="s">
        <v>216</v>
      </c>
      <c r="D33" s="30" t="s">
        <v>216</v>
      </c>
      <c r="E33" s="30" t="s">
        <v>239</v>
      </c>
      <c r="F33" s="30" t="s">
        <v>239</v>
      </c>
    </row>
    <row r="34" spans="2:6" ht="18" customHeight="1" x14ac:dyDescent="0.45">
      <c r="B34" s="31" t="s">
        <v>255</v>
      </c>
      <c r="C34" s="32" t="s">
        <v>239</v>
      </c>
      <c r="D34" s="32" t="s">
        <v>239</v>
      </c>
      <c r="E34" s="32" t="s">
        <v>216</v>
      </c>
      <c r="F34" s="32" t="s">
        <v>216</v>
      </c>
    </row>
    <row r="35" spans="2:6" ht="18" customHeight="1" x14ac:dyDescent="0.45">
      <c r="B35" s="29" t="s">
        <v>256</v>
      </c>
      <c r="C35" s="30" t="s">
        <v>257</v>
      </c>
      <c r="D35" s="30" t="s">
        <v>257</v>
      </c>
      <c r="E35" s="30" t="s">
        <v>257</v>
      </c>
      <c r="F35" s="30" t="s">
        <v>257</v>
      </c>
    </row>
    <row r="36" spans="2:6" ht="18" customHeight="1" x14ac:dyDescent="0.45">
      <c r="B36" s="33" t="s">
        <v>258</v>
      </c>
      <c r="C36" s="34" t="s">
        <v>246</v>
      </c>
      <c r="D36" s="34" t="s">
        <v>246</v>
      </c>
      <c r="E36" s="34" t="s">
        <v>246</v>
      </c>
      <c r="F36" s="34" t="s">
        <v>246</v>
      </c>
    </row>
    <row r="37" spans="2:6" ht="18" customHeight="1" x14ac:dyDescent="0.45">
      <c r="B37" s="29" t="s">
        <v>259</v>
      </c>
      <c r="C37" s="30" t="s">
        <v>260</v>
      </c>
      <c r="D37" s="30" t="s">
        <v>260</v>
      </c>
      <c r="E37" s="30" t="s">
        <v>261</v>
      </c>
      <c r="F37" s="30" t="s">
        <v>261</v>
      </c>
    </row>
    <row r="38" spans="2:6" ht="18" customHeight="1" x14ac:dyDescent="0.45">
      <c r="B38" s="33" t="s">
        <v>262</v>
      </c>
      <c r="C38" s="34" t="s">
        <v>263</v>
      </c>
      <c r="D38" s="34" t="s">
        <v>263</v>
      </c>
      <c r="E38" s="34" t="s">
        <v>264</v>
      </c>
      <c r="F38" s="34" t="s">
        <v>264</v>
      </c>
    </row>
    <row r="40" spans="2:6" ht="6" customHeight="1" x14ac:dyDescent="0.45"/>
    <row r="41" spans="2:6" ht="51.75" customHeight="1" x14ac:dyDescent="0.45">
      <c r="B41" s="123" t="s">
        <v>265</v>
      </c>
      <c r="C41" s="123"/>
      <c r="D41" s="123"/>
      <c r="E41" s="123"/>
      <c r="F41" s="123"/>
    </row>
    <row r="42" spans="2:6" x14ac:dyDescent="0.45">
      <c r="B42" s="123"/>
      <c r="C42" s="123"/>
      <c r="D42" s="123"/>
      <c r="E42" s="123"/>
      <c r="F42" s="123"/>
    </row>
    <row r="43" spans="2:6" x14ac:dyDescent="0.45">
      <c r="B43" s="123"/>
      <c r="C43" s="123"/>
      <c r="D43" s="123"/>
      <c r="E43" s="123"/>
      <c r="F43" s="123"/>
    </row>
  </sheetData>
  <mergeCells count="6">
    <mergeCell ref="B41:F43"/>
    <mergeCell ref="B1:F1"/>
    <mergeCell ref="B5:F5"/>
    <mergeCell ref="B14:F14"/>
    <mergeCell ref="B24:F24"/>
    <mergeCell ref="B32:F3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86AB"/>
  </sheetPr>
  <dimension ref="B1:G32"/>
  <sheetViews>
    <sheetView showGridLines="0" zoomScaleNormal="100" workbookViewId="0">
      <pane xSplit="2" ySplit="4" topLeftCell="C12" activePane="bottomRight" state="frozen"/>
      <selection pane="topRight" activeCell="C1" sqref="C1"/>
      <selection pane="bottomLeft" activeCell="A5" sqref="A5"/>
      <selection pane="bottomRight"/>
    </sheetView>
  </sheetViews>
  <sheetFormatPr defaultColWidth="8.6640625" defaultRowHeight="14.25" x14ac:dyDescent="0.45"/>
  <cols>
    <col min="1" max="1" width="3" customWidth="1"/>
    <col min="2" max="2" width="44" customWidth="1"/>
    <col min="3" max="7" width="14" customWidth="1"/>
    <col min="8" max="8" width="3" customWidth="1"/>
  </cols>
  <sheetData>
    <row r="1" spans="2:7" ht="25.5" customHeight="1" x14ac:dyDescent="0.45">
      <c r="B1" s="124" t="s">
        <v>266</v>
      </c>
      <c r="C1" s="124"/>
      <c r="D1" s="124"/>
      <c r="E1" s="124"/>
      <c r="F1" s="124"/>
      <c r="G1" s="124"/>
    </row>
    <row r="2" spans="2:7" ht="27.75" customHeight="1" x14ac:dyDescent="0.45">
      <c r="B2" s="125" t="s">
        <v>267</v>
      </c>
      <c r="C2" s="125"/>
      <c r="D2" s="125"/>
      <c r="E2" s="125"/>
      <c r="F2" s="125"/>
      <c r="G2" s="125"/>
    </row>
    <row r="4" spans="2:7" ht="21.75" customHeight="1" x14ac:dyDescent="0.45">
      <c r="B4" s="5"/>
      <c r="C4" s="35" t="s">
        <v>268</v>
      </c>
      <c r="D4" s="35" t="s">
        <v>269</v>
      </c>
      <c r="E4" s="35" t="s">
        <v>270</v>
      </c>
      <c r="F4" s="5" t="s">
        <v>271</v>
      </c>
      <c r="G4" s="5" t="s">
        <v>272</v>
      </c>
    </row>
    <row r="5" spans="2:7" ht="19.5" customHeight="1" x14ac:dyDescent="0.45">
      <c r="B5" s="121" t="s">
        <v>273</v>
      </c>
      <c r="C5" s="121"/>
      <c r="D5" s="121"/>
      <c r="E5" s="121"/>
      <c r="F5" s="121"/>
      <c r="G5" s="121"/>
    </row>
    <row r="6" spans="2:7" ht="16.5" customHeight="1" x14ac:dyDescent="0.45">
      <c r="B6" s="36" t="s">
        <v>274</v>
      </c>
      <c r="C6" s="37">
        <v>2503</v>
      </c>
      <c r="D6" s="37">
        <v>2735</v>
      </c>
      <c r="E6" s="37">
        <v>2823</v>
      </c>
      <c r="F6" s="37">
        <v>3262</v>
      </c>
      <c r="G6" s="37">
        <v>3346</v>
      </c>
    </row>
    <row r="7" spans="2:7" ht="16.5" customHeight="1" x14ac:dyDescent="0.45">
      <c r="B7" s="38" t="s">
        <v>275</v>
      </c>
      <c r="C7" s="39" t="s">
        <v>56</v>
      </c>
      <c r="D7" s="40">
        <f>(D6-C6)/C6</f>
        <v>9.2688773471833796E-2</v>
      </c>
      <c r="E7" s="40">
        <f>(E6-D6)/D6</f>
        <v>3.2175502742230348E-2</v>
      </c>
      <c r="F7" s="40">
        <f>(F6-E6)/E6</f>
        <v>0.1555083244775062</v>
      </c>
      <c r="G7" s="40">
        <f>(G6-F6)/F6</f>
        <v>2.575107296137339E-2</v>
      </c>
    </row>
    <row r="8" spans="2:7" ht="16.5" customHeight="1" x14ac:dyDescent="0.45">
      <c r="B8" s="38" t="s">
        <v>276</v>
      </c>
      <c r="C8" s="22" t="s">
        <v>56</v>
      </c>
      <c r="D8" s="22" t="s">
        <v>277</v>
      </c>
      <c r="E8" s="22" t="s">
        <v>278</v>
      </c>
      <c r="F8" s="22" t="s">
        <v>179</v>
      </c>
      <c r="G8" s="27">
        <v>0.02</v>
      </c>
    </row>
    <row r="10" spans="2:7" ht="16.5" customHeight="1" x14ac:dyDescent="0.45">
      <c r="B10" s="41" t="s">
        <v>279</v>
      </c>
      <c r="C10" s="42">
        <v>1897</v>
      </c>
      <c r="D10" s="42">
        <v>2081.6</v>
      </c>
      <c r="E10" s="42">
        <v>2162.1999999999998</v>
      </c>
      <c r="F10" s="42">
        <v>2485.6</v>
      </c>
      <c r="G10" s="42">
        <v>2530</v>
      </c>
    </row>
    <row r="11" spans="2:7" ht="16.5" customHeight="1" x14ac:dyDescent="0.45">
      <c r="B11" s="43" t="s">
        <v>280</v>
      </c>
      <c r="C11" s="44">
        <v>0.75800000000000001</v>
      </c>
      <c r="D11" s="44">
        <v>0.76100000000000001</v>
      </c>
      <c r="E11" s="44">
        <v>0.76600000000000001</v>
      </c>
      <c r="F11" s="44">
        <v>0.76200000000000001</v>
      </c>
      <c r="G11" s="44">
        <v>0.75600000000000001</v>
      </c>
    </row>
    <row r="13" spans="2:7" ht="16.5" customHeight="1" x14ac:dyDescent="0.45">
      <c r="B13" s="36" t="s">
        <v>281</v>
      </c>
      <c r="C13" s="37">
        <v>451</v>
      </c>
      <c r="D13" s="37">
        <v>545.6</v>
      </c>
      <c r="E13" s="37">
        <v>589.29999999999995</v>
      </c>
      <c r="F13" s="37">
        <v>640.79999999999995</v>
      </c>
      <c r="G13" s="37">
        <v>576.20000000000005</v>
      </c>
    </row>
    <row r="14" spans="2:7" ht="16.5" customHeight="1" x14ac:dyDescent="0.45">
      <c r="B14" s="45" t="s">
        <v>282</v>
      </c>
      <c r="C14" s="46">
        <v>0.18</v>
      </c>
      <c r="D14" s="46">
        <v>0.19900000000000001</v>
      </c>
      <c r="E14" s="46">
        <v>0.20899999999999999</v>
      </c>
      <c r="F14" s="46">
        <v>0.19600000000000001</v>
      </c>
      <c r="G14" s="46">
        <v>0.17199999999999999</v>
      </c>
    </row>
    <row r="15" spans="2:7" ht="16.5" customHeight="1" x14ac:dyDescent="0.45">
      <c r="B15" s="47" t="s">
        <v>283</v>
      </c>
      <c r="C15" s="48">
        <v>320.10000000000002</v>
      </c>
      <c r="D15" s="48">
        <v>378.3</v>
      </c>
      <c r="E15" s="48">
        <v>421.9</v>
      </c>
      <c r="F15" s="48">
        <v>420.8</v>
      </c>
      <c r="G15" s="48">
        <v>349.2</v>
      </c>
    </row>
    <row r="16" spans="2:7" ht="16.5" customHeight="1" x14ac:dyDescent="0.45">
      <c r="B16" s="38" t="s">
        <v>284</v>
      </c>
      <c r="C16" s="49">
        <v>1.38</v>
      </c>
      <c r="D16" s="49">
        <v>1.63</v>
      </c>
      <c r="E16" s="49">
        <v>1.85</v>
      </c>
      <c r="F16" s="49">
        <v>1.94</v>
      </c>
      <c r="G16" s="49">
        <v>1.29</v>
      </c>
    </row>
    <row r="18" spans="2:7" ht="19.5" customHeight="1" x14ac:dyDescent="0.45">
      <c r="B18" s="121" t="s">
        <v>285</v>
      </c>
      <c r="C18" s="121"/>
      <c r="D18" s="121"/>
      <c r="E18" s="121"/>
      <c r="F18" s="121"/>
      <c r="G18" s="121"/>
    </row>
    <row r="19" spans="2:7" ht="16.5" customHeight="1" x14ac:dyDescent="0.45">
      <c r="B19" s="36" t="s">
        <v>286</v>
      </c>
      <c r="C19" s="37">
        <v>349.2</v>
      </c>
      <c r="D19" s="37">
        <v>421.9</v>
      </c>
      <c r="E19" s="37">
        <v>465.6</v>
      </c>
      <c r="F19" s="37">
        <v>507.2</v>
      </c>
      <c r="G19" s="37">
        <v>450.2</v>
      </c>
    </row>
    <row r="20" spans="2:7" ht="16.5" customHeight="1" x14ac:dyDescent="0.45">
      <c r="B20" s="38" t="s">
        <v>287</v>
      </c>
      <c r="C20" s="22" t="s">
        <v>288</v>
      </c>
      <c r="D20" s="22" t="s">
        <v>288</v>
      </c>
      <c r="E20" s="22" t="s">
        <v>289</v>
      </c>
      <c r="F20" s="22" t="s">
        <v>289</v>
      </c>
      <c r="G20" s="22" t="s">
        <v>290</v>
      </c>
    </row>
    <row r="21" spans="2:7" ht="16.5" customHeight="1" x14ac:dyDescent="0.45">
      <c r="B21" s="41" t="s">
        <v>291</v>
      </c>
      <c r="C21" s="42">
        <v>1455</v>
      </c>
      <c r="D21" s="42">
        <v>1600.5</v>
      </c>
      <c r="E21" s="42">
        <v>1746</v>
      </c>
      <c r="F21" s="42">
        <v>1970.8</v>
      </c>
      <c r="G21" s="42">
        <v>2720.8</v>
      </c>
    </row>
    <row r="22" spans="2:7" ht="16.5" customHeight="1" x14ac:dyDescent="0.45">
      <c r="B22" s="38" t="s">
        <v>292</v>
      </c>
      <c r="C22" s="22" t="s">
        <v>293</v>
      </c>
      <c r="D22" s="22" t="s">
        <v>294</v>
      </c>
      <c r="E22" s="22" t="s">
        <v>294</v>
      </c>
      <c r="F22" s="22" t="s">
        <v>295</v>
      </c>
      <c r="G22" s="22" t="s">
        <v>296</v>
      </c>
    </row>
    <row r="23" spans="2:7" ht="16.5" customHeight="1" x14ac:dyDescent="0.45">
      <c r="B23" s="47" t="s">
        <v>297</v>
      </c>
      <c r="C23" s="48">
        <v>145.5</v>
      </c>
      <c r="D23" s="48">
        <v>291</v>
      </c>
      <c r="E23" s="48">
        <v>305.5</v>
      </c>
      <c r="F23" s="48">
        <v>334.8</v>
      </c>
      <c r="G23" s="48">
        <v>84.7</v>
      </c>
    </row>
    <row r="25" spans="2:7" ht="19.5" customHeight="1" x14ac:dyDescent="0.45">
      <c r="B25" s="121" t="s">
        <v>298</v>
      </c>
      <c r="C25" s="121"/>
      <c r="D25" s="121"/>
      <c r="E25" s="121"/>
      <c r="F25" s="121"/>
      <c r="G25" s="121"/>
    </row>
    <row r="26" spans="2:7" ht="16.5" customHeight="1" x14ac:dyDescent="0.45">
      <c r="B26" s="36" t="s">
        <v>299</v>
      </c>
      <c r="C26" s="50">
        <v>0.75800000000000001</v>
      </c>
      <c r="D26" s="50">
        <v>0.76100000000000001</v>
      </c>
      <c r="E26" s="50">
        <v>0.76600000000000001</v>
      </c>
      <c r="F26" s="50">
        <v>0.76200000000000001</v>
      </c>
      <c r="G26" s="50">
        <v>0.75600000000000001</v>
      </c>
    </row>
    <row r="27" spans="2:7" ht="16.5" customHeight="1" x14ac:dyDescent="0.45">
      <c r="B27" s="41" t="s">
        <v>300</v>
      </c>
      <c r="C27" s="51">
        <v>0.18</v>
      </c>
      <c r="D27" s="51">
        <v>0.19900000000000001</v>
      </c>
      <c r="E27" s="51">
        <v>0.20899999999999999</v>
      </c>
      <c r="F27" s="51">
        <v>0.19600000000000001</v>
      </c>
      <c r="G27" s="51">
        <v>0.17199999999999999</v>
      </c>
    </row>
    <row r="28" spans="2:7" ht="16.5" customHeight="1" x14ac:dyDescent="0.45">
      <c r="B28" s="38" t="s">
        <v>301</v>
      </c>
      <c r="C28" s="22" t="s">
        <v>277</v>
      </c>
      <c r="D28" s="22" t="s">
        <v>302</v>
      </c>
      <c r="E28" s="22" t="s">
        <v>303</v>
      </c>
      <c r="F28" s="22" t="s">
        <v>179</v>
      </c>
      <c r="G28" s="22" t="s">
        <v>304</v>
      </c>
    </row>
    <row r="29" spans="2:7" ht="16.5" customHeight="1" x14ac:dyDescent="0.45">
      <c r="B29" s="47" t="s">
        <v>305</v>
      </c>
      <c r="C29" s="26" t="s">
        <v>261</v>
      </c>
      <c r="D29" s="26" t="s">
        <v>302</v>
      </c>
      <c r="E29" s="26" t="s">
        <v>302</v>
      </c>
      <c r="F29" s="26" t="s">
        <v>278</v>
      </c>
      <c r="G29" s="26" t="s">
        <v>304</v>
      </c>
    </row>
    <row r="30" spans="2:7" ht="16.5" customHeight="1" x14ac:dyDescent="0.45">
      <c r="B30" s="38" t="s">
        <v>306</v>
      </c>
      <c r="C30" s="22" t="s">
        <v>304</v>
      </c>
      <c r="D30" s="22" t="s">
        <v>179</v>
      </c>
      <c r="E30" s="22" t="s">
        <v>278</v>
      </c>
      <c r="F30" s="22" t="s">
        <v>304</v>
      </c>
      <c r="G30" s="27">
        <v>-0.02</v>
      </c>
    </row>
    <row r="32" spans="2:7" ht="27.75" customHeight="1" x14ac:dyDescent="0.45">
      <c r="B32" s="125" t="s">
        <v>307</v>
      </c>
      <c r="C32" s="125"/>
      <c r="D32" s="125"/>
      <c r="E32" s="125"/>
      <c r="F32" s="125"/>
      <c r="G32" s="125"/>
    </row>
  </sheetData>
  <mergeCells count="6">
    <mergeCell ref="B32:G32"/>
    <mergeCell ref="B1:G1"/>
    <mergeCell ref="B2:G2"/>
    <mergeCell ref="B5:G5"/>
    <mergeCell ref="B18:G18"/>
    <mergeCell ref="B25:G25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62828"/>
  </sheetPr>
  <dimension ref="B1:F16"/>
  <sheetViews>
    <sheetView showGridLines="0" topLeftCell="A6" zoomScaleNormal="100" workbookViewId="0"/>
  </sheetViews>
  <sheetFormatPr defaultColWidth="8.6640625" defaultRowHeight="14.25" x14ac:dyDescent="0.45"/>
  <cols>
    <col min="1" max="1" width="3" customWidth="1"/>
    <col min="2" max="2" width="48" customWidth="1"/>
    <col min="3" max="3" width="18" customWidth="1"/>
    <col min="4" max="4" width="16" customWidth="1"/>
    <col min="5" max="6" width="18" customWidth="1"/>
    <col min="7" max="7" width="3" customWidth="1"/>
  </cols>
  <sheetData>
    <row r="1" spans="2:6" ht="25.5" customHeight="1" x14ac:dyDescent="0.45">
      <c r="B1" s="122" t="s">
        <v>308</v>
      </c>
      <c r="C1" s="122"/>
      <c r="D1" s="122"/>
      <c r="E1" s="122"/>
      <c r="F1" s="122"/>
    </row>
    <row r="3" spans="2:6" ht="24" customHeight="1" x14ac:dyDescent="0.45">
      <c r="B3" s="52" t="s">
        <v>309</v>
      </c>
      <c r="C3" s="52" t="s">
        <v>310</v>
      </c>
      <c r="D3" s="52" t="s">
        <v>311</v>
      </c>
      <c r="E3" s="52" t="s">
        <v>312</v>
      </c>
      <c r="F3" s="52" t="s">
        <v>313</v>
      </c>
    </row>
    <row r="4" spans="2:6" ht="31.5" customHeight="1" x14ac:dyDescent="0.45">
      <c r="B4" s="53" t="s">
        <v>314</v>
      </c>
      <c r="C4" s="54">
        <v>640.79999999999995</v>
      </c>
      <c r="D4" s="55">
        <v>1</v>
      </c>
      <c r="E4" s="56" t="s">
        <v>56</v>
      </c>
      <c r="F4" s="53" t="s">
        <v>315</v>
      </c>
    </row>
    <row r="5" spans="2:6" ht="39.4" customHeight="1" x14ac:dyDescent="0.45">
      <c r="B5" s="57" t="s">
        <v>316</v>
      </c>
      <c r="C5" s="58">
        <v>32.700000000000003</v>
      </c>
      <c r="D5" s="59">
        <v>5.0999999999999997E-2</v>
      </c>
      <c r="E5" s="60" t="s">
        <v>317</v>
      </c>
      <c r="F5" s="61" t="s">
        <v>318</v>
      </c>
    </row>
    <row r="6" spans="2:6" ht="41.25" customHeight="1" x14ac:dyDescent="0.45">
      <c r="B6" s="62" t="s">
        <v>319</v>
      </c>
      <c r="C6" s="63">
        <v>-40.700000000000003</v>
      </c>
      <c r="D6" s="64">
        <v>-6.4000000000000001E-2</v>
      </c>
      <c r="E6" s="65" t="s">
        <v>320</v>
      </c>
      <c r="F6" s="66" t="s">
        <v>321</v>
      </c>
    </row>
    <row r="7" spans="2:6" ht="62.25" customHeight="1" x14ac:dyDescent="0.45">
      <c r="B7" s="62" t="s">
        <v>322</v>
      </c>
      <c r="C7" s="63">
        <v>-13.8</v>
      </c>
      <c r="D7" s="64">
        <v>-2.1999999999999999E-2</v>
      </c>
      <c r="E7" s="65" t="s">
        <v>323</v>
      </c>
      <c r="F7" s="66" t="s">
        <v>324</v>
      </c>
    </row>
    <row r="8" spans="2:6" ht="40.9" customHeight="1" x14ac:dyDescent="0.45">
      <c r="B8" s="62" t="s">
        <v>325</v>
      </c>
      <c r="C8" s="63">
        <v>-20.399999999999999</v>
      </c>
      <c r="D8" s="64">
        <v>-3.2000000000000001E-2</v>
      </c>
      <c r="E8" s="65" t="s">
        <v>317</v>
      </c>
      <c r="F8" s="66" t="s">
        <v>326</v>
      </c>
    </row>
    <row r="9" spans="2:6" ht="53.65" customHeight="1" x14ac:dyDescent="0.45">
      <c r="B9" s="62" t="s">
        <v>327</v>
      </c>
      <c r="C9" s="63">
        <v>-18.2</v>
      </c>
      <c r="D9" s="64">
        <v>-2.8000000000000001E-2</v>
      </c>
      <c r="E9" s="65" t="s">
        <v>317</v>
      </c>
      <c r="F9" s="66" t="s">
        <v>328</v>
      </c>
    </row>
    <row r="10" spans="2:6" ht="39.4" customHeight="1" x14ac:dyDescent="0.45">
      <c r="B10" s="62" t="s">
        <v>329</v>
      </c>
      <c r="C10" s="63">
        <v>-7.3</v>
      </c>
      <c r="D10" s="64">
        <v>-1.0999999999999999E-2</v>
      </c>
      <c r="E10" s="65" t="s">
        <v>317</v>
      </c>
      <c r="F10" s="66" t="s">
        <v>330</v>
      </c>
    </row>
    <row r="11" spans="2:6" ht="49.9" customHeight="1" x14ac:dyDescent="0.45">
      <c r="B11" s="57" t="s">
        <v>331</v>
      </c>
      <c r="C11" s="58">
        <v>8.6999999999999993</v>
      </c>
      <c r="D11" s="59">
        <v>1.4E-2</v>
      </c>
      <c r="E11" s="60" t="s">
        <v>332</v>
      </c>
      <c r="F11" s="61" t="s">
        <v>333</v>
      </c>
    </row>
    <row r="12" spans="2:6" ht="41.25" customHeight="1" x14ac:dyDescent="0.45">
      <c r="B12" s="62" t="s">
        <v>334</v>
      </c>
      <c r="C12" s="63">
        <v>-5.7</v>
      </c>
      <c r="D12" s="64">
        <v>-8.9999999999999993E-3</v>
      </c>
      <c r="E12" s="65" t="s">
        <v>317</v>
      </c>
      <c r="F12" s="66" t="s">
        <v>335</v>
      </c>
    </row>
    <row r="13" spans="2:6" ht="37.5" customHeight="1" x14ac:dyDescent="0.45">
      <c r="B13" s="67" t="s">
        <v>336</v>
      </c>
      <c r="C13" s="68">
        <v>-64.599999999999994</v>
      </c>
      <c r="D13" s="69">
        <v>-0.10100000000000001</v>
      </c>
      <c r="E13" s="70" t="s">
        <v>337</v>
      </c>
      <c r="F13" s="67" t="s">
        <v>338</v>
      </c>
    </row>
    <row r="14" spans="2:6" ht="31.5" customHeight="1" x14ac:dyDescent="0.45">
      <c r="B14" s="53" t="s">
        <v>339</v>
      </c>
      <c r="C14" s="54">
        <v>576.20000000000005</v>
      </c>
      <c r="D14" s="55">
        <v>0.89900000000000002</v>
      </c>
      <c r="E14" s="56" t="s">
        <v>56</v>
      </c>
      <c r="F14" s="53" t="s">
        <v>340</v>
      </c>
    </row>
    <row r="16" spans="2:6" ht="72" customHeight="1" x14ac:dyDescent="0.45">
      <c r="B16" s="126" t="s">
        <v>341</v>
      </c>
      <c r="C16" s="126"/>
      <c r="D16" s="126"/>
      <c r="E16" s="126"/>
      <c r="F16" s="126"/>
    </row>
  </sheetData>
  <mergeCells count="2">
    <mergeCell ref="B1:F1"/>
    <mergeCell ref="B16:F16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A148C"/>
  </sheetPr>
  <dimension ref="B1:F14"/>
  <sheetViews>
    <sheetView showGridLines="0" zoomScaleNormal="100" workbookViewId="0">
      <selection activeCell="F10" sqref="F10"/>
    </sheetView>
  </sheetViews>
  <sheetFormatPr defaultColWidth="8.6640625" defaultRowHeight="14.25" x14ac:dyDescent="0.45"/>
  <cols>
    <col min="1" max="1" width="3" customWidth="1"/>
    <col min="2" max="2" width="44" customWidth="1"/>
    <col min="3" max="6" width="18" customWidth="1"/>
    <col min="7" max="7" width="3" customWidth="1"/>
  </cols>
  <sheetData>
    <row r="1" spans="2:6" ht="25.5" customHeight="1" x14ac:dyDescent="0.45">
      <c r="B1" s="122" t="s">
        <v>342</v>
      </c>
      <c r="C1" s="122"/>
      <c r="D1" s="122"/>
      <c r="E1" s="122"/>
      <c r="F1" s="122"/>
    </row>
    <row r="3" spans="2:6" ht="21.75" customHeight="1" x14ac:dyDescent="0.45">
      <c r="B3" s="5" t="s">
        <v>343</v>
      </c>
      <c r="C3" s="5" t="s">
        <v>344</v>
      </c>
      <c r="D3" s="5" t="s">
        <v>345</v>
      </c>
      <c r="E3" s="5" t="s">
        <v>346</v>
      </c>
      <c r="F3" s="5" t="s">
        <v>347</v>
      </c>
    </row>
    <row r="4" spans="2:6" ht="18" customHeight="1" x14ac:dyDescent="0.45">
      <c r="B4" s="19" t="s">
        <v>348</v>
      </c>
      <c r="C4" s="71" t="s">
        <v>349</v>
      </c>
      <c r="D4" s="72" t="s">
        <v>56</v>
      </c>
      <c r="E4" s="72" t="s">
        <v>56</v>
      </c>
      <c r="F4" s="72" t="s">
        <v>56</v>
      </c>
    </row>
    <row r="5" spans="2:6" ht="18" customHeight="1" x14ac:dyDescent="0.45">
      <c r="B5" s="21" t="s">
        <v>350</v>
      </c>
      <c r="C5" s="73" t="s">
        <v>351</v>
      </c>
      <c r="D5" s="74" t="s">
        <v>56</v>
      </c>
      <c r="E5" s="74" t="s">
        <v>56</v>
      </c>
      <c r="F5" s="74" t="s">
        <v>56</v>
      </c>
    </row>
    <row r="6" spans="2:6" ht="18" customHeight="1" x14ac:dyDescent="0.45">
      <c r="B6" s="23" t="s">
        <v>352</v>
      </c>
      <c r="C6" s="75" t="s">
        <v>56</v>
      </c>
      <c r="D6" s="76" t="s">
        <v>353</v>
      </c>
      <c r="E6" s="76" t="s">
        <v>354</v>
      </c>
      <c r="F6" s="76" t="s">
        <v>355</v>
      </c>
    </row>
    <row r="7" spans="2:6" ht="18" customHeight="1" x14ac:dyDescent="0.45">
      <c r="B7" s="21" t="s">
        <v>356</v>
      </c>
      <c r="C7" s="73" t="s">
        <v>56</v>
      </c>
      <c r="D7" s="74" t="s">
        <v>357</v>
      </c>
      <c r="E7" s="74" t="s">
        <v>358</v>
      </c>
      <c r="F7" s="74" t="s">
        <v>359</v>
      </c>
    </row>
    <row r="8" spans="2:6" ht="18" customHeight="1" x14ac:dyDescent="0.45">
      <c r="B8" s="23" t="s">
        <v>360</v>
      </c>
      <c r="C8" s="75" t="s">
        <v>56</v>
      </c>
      <c r="D8" s="76" t="s">
        <v>361</v>
      </c>
      <c r="E8" s="76" t="s">
        <v>362</v>
      </c>
      <c r="F8" s="76" t="s">
        <v>363</v>
      </c>
    </row>
    <row r="9" spans="2:6" ht="18" customHeight="1" x14ac:dyDescent="0.45">
      <c r="B9" s="21" t="s">
        <v>364</v>
      </c>
      <c r="C9" s="73" t="s">
        <v>56</v>
      </c>
      <c r="D9" s="74" t="s">
        <v>365</v>
      </c>
      <c r="E9" s="74" t="s">
        <v>366</v>
      </c>
      <c r="F9" s="74" t="s">
        <v>367</v>
      </c>
    </row>
    <row r="10" spans="2:6" ht="18" customHeight="1" x14ac:dyDescent="0.45">
      <c r="B10" s="77" t="s">
        <v>368</v>
      </c>
      <c r="C10" s="78" t="s">
        <v>369</v>
      </c>
      <c r="D10" s="79" t="s">
        <v>370</v>
      </c>
      <c r="E10" s="113">
        <v>0</v>
      </c>
      <c r="F10" s="113">
        <v>0</v>
      </c>
    </row>
    <row r="11" spans="2:6" ht="18" customHeight="1" x14ac:dyDescent="0.45">
      <c r="B11" s="23" t="s">
        <v>371</v>
      </c>
      <c r="C11" s="75" t="s">
        <v>372</v>
      </c>
      <c r="D11" s="76" t="s">
        <v>373</v>
      </c>
      <c r="E11" s="76" t="s">
        <v>56</v>
      </c>
      <c r="F11" s="76" t="s">
        <v>56</v>
      </c>
    </row>
    <row r="12" spans="2:6" ht="18" customHeight="1" x14ac:dyDescent="0.45">
      <c r="B12" s="80" t="s">
        <v>374</v>
      </c>
      <c r="C12" s="81" t="s">
        <v>56</v>
      </c>
      <c r="D12" s="82" t="s">
        <v>375</v>
      </c>
      <c r="E12" s="82" t="s">
        <v>376</v>
      </c>
      <c r="F12" s="82" t="s">
        <v>377</v>
      </c>
    </row>
    <row r="14" spans="2:6" ht="72" customHeight="1" x14ac:dyDescent="0.45">
      <c r="B14" s="127" t="s">
        <v>378</v>
      </c>
      <c r="C14" s="127"/>
      <c r="D14" s="127"/>
      <c r="E14" s="127"/>
      <c r="F14" s="127"/>
    </row>
  </sheetData>
  <mergeCells count="2">
    <mergeCell ref="B1:F1"/>
    <mergeCell ref="B14:F14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B5E20"/>
  </sheetPr>
  <dimension ref="B1:I63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6640625" defaultRowHeight="14.25" x14ac:dyDescent="0.45"/>
  <cols>
    <col min="1" max="1" width="3" customWidth="1"/>
    <col min="2" max="2" width="38" customWidth="1"/>
    <col min="3" max="9" width="13" customWidth="1"/>
    <col min="10" max="10" width="3" customWidth="1"/>
  </cols>
  <sheetData>
    <row r="1" spans="2:9" ht="24" customHeight="1" x14ac:dyDescent="0.45">
      <c r="B1" s="122" t="s">
        <v>379</v>
      </c>
      <c r="C1" s="122"/>
      <c r="D1" s="122"/>
      <c r="E1" s="122"/>
      <c r="F1" s="122"/>
      <c r="G1" s="122"/>
      <c r="H1" s="122"/>
      <c r="I1" s="122"/>
    </row>
    <row r="5" spans="2:9" ht="21.75" customHeight="1" x14ac:dyDescent="0.45">
      <c r="B5" s="5"/>
      <c r="C5" s="5" t="s">
        <v>272</v>
      </c>
      <c r="D5" s="5" t="s">
        <v>345</v>
      </c>
      <c r="E5" s="5" t="s">
        <v>346</v>
      </c>
      <c r="F5" s="5" t="s">
        <v>380</v>
      </c>
      <c r="G5" s="5" t="s">
        <v>381</v>
      </c>
      <c r="H5" s="5" t="s">
        <v>382</v>
      </c>
    </row>
    <row r="6" spans="2:9" ht="21.75" customHeight="1" x14ac:dyDescent="0.45">
      <c r="B6" s="129" t="s">
        <v>383</v>
      </c>
      <c r="C6" s="129"/>
      <c r="D6" s="129"/>
      <c r="E6" s="129"/>
      <c r="F6" s="129"/>
      <c r="G6" s="129"/>
      <c r="H6" s="129"/>
      <c r="I6" s="129"/>
    </row>
    <row r="7" spans="2:9" ht="16.5" customHeight="1" x14ac:dyDescent="0.45">
      <c r="B7" s="36" t="s">
        <v>274</v>
      </c>
      <c r="C7" s="37">
        <v>3346.5</v>
      </c>
      <c r="D7" s="37">
        <v>3579.3</v>
      </c>
      <c r="E7" s="37">
        <v>3829.6</v>
      </c>
      <c r="F7" s="37">
        <v>4097.3</v>
      </c>
      <c r="G7" s="37">
        <v>4383.8999999999996</v>
      </c>
      <c r="H7" s="37">
        <v>4690.8999999999996</v>
      </c>
    </row>
    <row r="8" spans="2:9" ht="16.5" customHeight="1" x14ac:dyDescent="0.45">
      <c r="B8" s="38" t="s">
        <v>384</v>
      </c>
      <c r="C8" s="39">
        <v>0</v>
      </c>
      <c r="D8" s="39">
        <v>7.0000000000000007E-2</v>
      </c>
      <c r="E8" s="39">
        <v>7.0000000000000007E-2</v>
      </c>
      <c r="F8" s="39">
        <v>7.0000000000000007E-2</v>
      </c>
      <c r="G8" s="39">
        <v>7.0000000000000007E-2</v>
      </c>
      <c r="H8" s="39">
        <v>7.0000000000000007E-2</v>
      </c>
    </row>
    <row r="9" spans="2:9" ht="16.5" customHeight="1" x14ac:dyDescent="0.45">
      <c r="B9" s="47" t="s">
        <v>385</v>
      </c>
      <c r="C9" s="44">
        <v>0.17199999999999999</v>
      </c>
      <c r="D9" s="44">
        <v>0.17799999999999999</v>
      </c>
      <c r="E9" s="44">
        <v>0.185</v>
      </c>
      <c r="F9" s="44">
        <v>0.19</v>
      </c>
      <c r="G9" s="44">
        <v>0.193</v>
      </c>
      <c r="H9" s="44">
        <v>0.19500000000000001</v>
      </c>
    </row>
    <row r="10" spans="2:9" ht="16.5" customHeight="1" x14ac:dyDescent="0.45">
      <c r="B10" s="36" t="s">
        <v>386</v>
      </c>
      <c r="C10" s="37">
        <v>575.6</v>
      </c>
      <c r="D10" s="37">
        <v>637.1</v>
      </c>
      <c r="E10" s="37">
        <v>708.5</v>
      </c>
      <c r="F10" s="37">
        <v>778.5</v>
      </c>
      <c r="G10" s="37">
        <v>846.1</v>
      </c>
      <c r="H10" s="37">
        <v>914.7</v>
      </c>
    </row>
    <row r="11" spans="2:9" ht="16.5" customHeight="1" x14ac:dyDescent="0.45">
      <c r="B11" s="47" t="s">
        <v>387</v>
      </c>
      <c r="C11" s="48">
        <v>443.2</v>
      </c>
      <c r="D11" s="48">
        <v>490.6</v>
      </c>
      <c r="E11" s="48">
        <v>545.5</v>
      </c>
      <c r="F11" s="48">
        <v>599.4</v>
      </c>
      <c r="G11" s="48">
        <v>651.5</v>
      </c>
      <c r="H11" s="48">
        <v>704.3</v>
      </c>
    </row>
    <row r="12" spans="2:9" ht="16.5" customHeight="1" x14ac:dyDescent="0.45">
      <c r="B12" s="38" t="s">
        <v>388</v>
      </c>
      <c r="C12" s="83">
        <v>80.3</v>
      </c>
      <c r="D12" s="83">
        <v>85.9</v>
      </c>
      <c r="E12" s="83">
        <v>91.9</v>
      </c>
      <c r="F12" s="83">
        <v>98.3</v>
      </c>
      <c r="G12" s="83">
        <v>105.2</v>
      </c>
      <c r="H12" s="83">
        <v>112.6</v>
      </c>
    </row>
    <row r="13" spans="2:9" ht="16.5" customHeight="1" x14ac:dyDescent="0.45">
      <c r="B13" s="47" t="s">
        <v>389</v>
      </c>
      <c r="C13" s="48">
        <v>-143.9</v>
      </c>
      <c r="D13" s="48">
        <v>-153.9</v>
      </c>
      <c r="E13" s="48">
        <v>-164.7</v>
      </c>
      <c r="F13" s="48">
        <v>-176.2</v>
      </c>
      <c r="G13" s="48">
        <v>-188.5</v>
      </c>
      <c r="H13" s="48">
        <v>-201.7</v>
      </c>
    </row>
    <row r="14" spans="2:9" ht="16.5" customHeight="1" x14ac:dyDescent="0.45">
      <c r="B14" s="38" t="s">
        <v>390</v>
      </c>
      <c r="C14" s="83">
        <v>-40.200000000000003</v>
      </c>
      <c r="D14" s="83">
        <v>-43</v>
      </c>
      <c r="E14" s="83">
        <v>-46</v>
      </c>
      <c r="F14" s="83">
        <v>-49.2</v>
      </c>
      <c r="G14" s="83">
        <v>-52.6</v>
      </c>
      <c r="H14" s="83">
        <v>-56.3</v>
      </c>
    </row>
    <row r="15" spans="2:9" ht="16.5" customHeight="1" x14ac:dyDescent="0.45">
      <c r="B15" s="41" t="s">
        <v>391</v>
      </c>
      <c r="C15" s="42">
        <v>339.4</v>
      </c>
      <c r="D15" s="42">
        <v>379.6</v>
      </c>
      <c r="E15" s="42">
        <v>426.7</v>
      </c>
      <c r="F15" s="42">
        <v>472.3</v>
      </c>
      <c r="G15" s="42">
        <v>515.6</v>
      </c>
      <c r="H15" s="42">
        <v>558.9</v>
      </c>
    </row>
    <row r="16" spans="2:9" ht="16.5" customHeight="1" x14ac:dyDescent="0.45">
      <c r="B16" s="38" t="s">
        <v>145</v>
      </c>
      <c r="C16" s="39">
        <v>6.9000000000000006E-2</v>
      </c>
      <c r="D16" s="39">
        <v>6.9000000000000006E-2</v>
      </c>
      <c r="E16" s="39">
        <v>6.9000000000000006E-2</v>
      </c>
      <c r="F16" s="39">
        <v>6.9000000000000006E-2</v>
      </c>
      <c r="G16" s="39">
        <v>6.9000000000000006E-2</v>
      </c>
      <c r="H16" s="39">
        <v>6.9000000000000006E-2</v>
      </c>
    </row>
    <row r="17" spans="2:9" ht="16.5" customHeight="1" x14ac:dyDescent="0.45">
      <c r="B17" s="47" t="s">
        <v>392</v>
      </c>
      <c r="C17" s="84">
        <v>0</v>
      </c>
      <c r="D17" s="84">
        <v>0.5</v>
      </c>
      <c r="E17" s="84">
        <v>1.5</v>
      </c>
      <c r="F17" s="84">
        <v>2.5</v>
      </c>
      <c r="G17" s="84">
        <v>3.5</v>
      </c>
      <c r="H17" s="84">
        <v>4.5</v>
      </c>
    </row>
    <row r="18" spans="2:9" ht="16.5" customHeight="1" x14ac:dyDescent="0.45">
      <c r="B18" s="36" t="s">
        <v>393</v>
      </c>
      <c r="C18" s="37">
        <v>0</v>
      </c>
      <c r="D18" s="37">
        <v>367.1</v>
      </c>
      <c r="E18" s="37">
        <v>386.1</v>
      </c>
      <c r="F18" s="37">
        <v>399.7</v>
      </c>
      <c r="G18" s="37">
        <v>408.2</v>
      </c>
      <c r="H18" s="37">
        <v>413.9</v>
      </c>
    </row>
    <row r="19" spans="2:9" ht="16.5" customHeight="1" x14ac:dyDescent="0.45">
      <c r="B19" s="41" t="s">
        <v>394</v>
      </c>
      <c r="C19" s="42">
        <v>1975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</row>
    <row r="20" spans="2:9" ht="16.5" customHeight="1" x14ac:dyDescent="0.45">
      <c r="B20" s="38" t="s">
        <v>395</v>
      </c>
      <c r="C20" s="39">
        <v>0.03</v>
      </c>
      <c r="D20" s="39">
        <v>0.03</v>
      </c>
      <c r="E20" s="39">
        <v>0.03</v>
      </c>
      <c r="F20" s="39">
        <v>0.03</v>
      </c>
      <c r="G20" s="39">
        <v>0.03</v>
      </c>
      <c r="H20" s="39">
        <v>0.03</v>
      </c>
    </row>
    <row r="21" spans="2:9" ht="16.5" customHeight="1" x14ac:dyDescent="0.45">
      <c r="B21" s="41" t="s">
        <v>396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14760.7</v>
      </c>
    </row>
    <row r="22" spans="2:9" ht="16.5" customHeight="1" x14ac:dyDescent="0.45">
      <c r="B22" s="36" t="s">
        <v>397</v>
      </c>
      <c r="C22" s="37">
        <v>10573.5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</row>
    <row r="23" spans="2:9" ht="16.5" customHeight="1" x14ac:dyDescent="0.45">
      <c r="B23" s="85" t="s">
        <v>398</v>
      </c>
      <c r="C23" s="86">
        <v>12548.5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</row>
    <row r="24" spans="2:9" ht="16.5" customHeight="1" x14ac:dyDescent="0.45">
      <c r="B24" s="47" t="s">
        <v>399</v>
      </c>
      <c r="C24" s="48">
        <v>-2720.8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</row>
    <row r="25" spans="2:9" ht="16.5" customHeight="1" x14ac:dyDescent="0.45">
      <c r="B25" s="36" t="s">
        <v>400</v>
      </c>
      <c r="C25" s="37">
        <v>9827.7000000000007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</row>
    <row r="26" spans="2:9" ht="16.5" customHeight="1" x14ac:dyDescent="0.45">
      <c r="B26" s="85" t="s">
        <v>401</v>
      </c>
      <c r="C26" s="87">
        <v>46.58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</row>
    <row r="27" spans="2:9" ht="16.5" customHeight="1" x14ac:dyDescent="0.45">
      <c r="B27" s="47" t="s">
        <v>402</v>
      </c>
      <c r="C27" s="44">
        <v>0.33600000000000002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2:9" ht="7.5" customHeight="1" x14ac:dyDescent="0.45"/>
    <row r="29" spans="2:9" ht="21.75" customHeight="1" x14ac:dyDescent="0.45">
      <c r="B29" s="130" t="s">
        <v>403</v>
      </c>
      <c r="C29" s="130"/>
      <c r="D29" s="130"/>
      <c r="E29" s="130"/>
      <c r="F29" s="130"/>
      <c r="G29" s="130"/>
      <c r="H29" s="130"/>
      <c r="I29" s="130"/>
    </row>
    <row r="30" spans="2:9" ht="16.5" customHeight="1" x14ac:dyDescent="0.45">
      <c r="B30" s="36" t="s">
        <v>274</v>
      </c>
      <c r="C30" s="37">
        <v>3346.5</v>
      </c>
      <c r="D30" s="37">
        <v>3477.4</v>
      </c>
      <c r="E30" s="37">
        <v>3617.1</v>
      </c>
      <c r="F30" s="37">
        <v>3762.6</v>
      </c>
      <c r="G30" s="37">
        <v>3913.9</v>
      </c>
      <c r="H30" s="37">
        <v>4071.1</v>
      </c>
    </row>
    <row r="31" spans="2:9" ht="16.5" customHeight="1" x14ac:dyDescent="0.45">
      <c r="B31" s="38" t="s">
        <v>384</v>
      </c>
      <c r="C31" s="39">
        <v>0</v>
      </c>
      <c r="D31" s="39">
        <v>0.04</v>
      </c>
      <c r="E31" s="39">
        <v>0.04</v>
      </c>
      <c r="F31" s="39">
        <v>0.04</v>
      </c>
      <c r="G31" s="39">
        <v>0.04</v>
      </c>
      <c r="H31" s="39">
        <v>0.04</v>
      </c>
    </row>
    <row r="32" spans="2:9" ht="16.5" customHeight="1" x14ac:dyDescent="0.45">
      <c r="B32" s="47" t="s">
        <v>404</v>
      </c>
      <c r="C32" s="44">
        <v>0.17199999999999999</v>
      </c>
      <c r="D32" s="44">
        <v>0.17299999999999999</v>
      </c>
      <c r="E32" s="44">
        <v>0.17399999999999999</v>
      </c>
      <c r="F32" s="44">
        <v>0.17499999999999999</v>
      </c>
      <c r="G32" s="44">
        <v>0.17499999999999999</v>
      </c>
      <c r="H32" s="44">
        <v>0.17499999999999999</v>
      </c>
    </row>
    <row r="33" spans="2:9" ht="16.5" customHeight="1" x14ac:dyDescent="0.45">
      <c r="B33" s="36" t="s">
        <v>386</v>
      </c>
      <c r="C33" s="37">
        <v>575.6</v>
      </c>
      <c r="D33" s="37">
        <v>601.6</v>
      </c>
      <c r="E33" s="37">
        <v>629.4</v>
      </c>
      <c r="F33" s="37">
        <v>658.5</v>
      </c>
      <c r="G33" s="37">
        <v>684.9</v>
      </c>
      <c r="H33" s="37">
        <v>712.4</v>
      </c>
    </row>
    <row r="34" spans="2:9" ht="16.5" customHeight="1" x14ac:dyDescent="0.45">
      <c r="B34" s="47" t="s">
        <v>405</v>
      </c>
      <c r="C34" s="48">
        <v>443.2</v>
      </c>
      <c r="D34" s="48">
        <v>463.2</v>
      </c>
      <c r="E34" s="48">
        <v>484.6</v>
      </c>
      <c r="F34" s="48">
        <v>507</v>
      </c>
      <c r="G34" s="48">
        <v>527.4</v>
      </c>
      <c r="H34" s="48">
        <v>548.5</v>
      </c>
    </row>
    <row r="35" spans="2:9" ht="16.5" customHeight="1" x14ac:dyDescent="0.45">
      <c r="B35" s="36" t="s">
        <v>406</v>
      </c>
      <c r="C35" s="37">
        <v>336.1</v>
      </c>
      <c r="D35" s="37">
        <v>351.9</v>
      </c>
      <c r="E35" s="37">
        <v>368.8</v>
      </c>
      <c r="F35" s="37">
        <v>386.7</v>
      </c>
      <c r="G35" s="37">
        <v>402.1</v>
      </c>
      <c r="H35" s="37">
        <v>418.3</v>
      </c>
    </row>
    <row r="36" spans="2:9" ht="16.5" customHeight="1" x14ac:dyDescent="0.45">
      <c r="B36" s="47" t="s">
        <v>145</v>
      </c>
      <c r="C36" s="44">
        <v>7.8E-2</v>
      </c>
      <c r="D36" s="44">
        <v>7.8E-2</v>
      </c>
      <c r="E36" s="44">
        <v>7.8E-2</v>
      </c>
      <c r="F36" s="44">
        <v>7.8E-2</v>
      </c>
      <c r="G36" s="44">
        <v>7.8E-2</v>
      </c>
      <c r="H36" s="44">
        <v>7.8E-2</v>
      </c>
    </row>
    <row r="37" spans="2:9" ht="16.5" customHeight="1" x14ac:dyDescent="0.45">
      <c r="B37" s="38" t="s">
        <v>407</v>
      </c>
      <c r="C37" s="83">
        <v>1596.3</v>
      </c>
      <c r="D37" s="83">
        <v>5053.2</v>
      </c>
      <c r="E37" s="83">
        <v>0</v>
      </c>
      <c r="F37" s="83">
        <v>0</v>
      </c>
      <c r="G37" s="83">
        <v>0</v>
      </c>
      <c r="H37" s="83">
        <v>0</v>
      </c>
    </row>
    <row r="38" spans="2:9" ht="16.5" customHeight="1" x14ac:dyDescent="0.45">
      <c r="B38" s="88" t="s">
        <v>408</v>
      </c>
      <c r="C38" s="89">
        <v>6649.5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</row>
    <row r="39" spans="2:9" ht="16.5" customHeight="1" x14ac:dyDescent="0.45">
      <c r="B39" s="41" t="s">
        <v>409</v>
      </c>
      <c r="C39" s="42">
        <v>3928.7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</row>
    <row r="40" spans="2:9" ht="16.5" customHeight="1" x14ac:dyDescent="0.45">
      <c r="B40" s="88" t="s">
        <v>401</v>
      </c>
      <c r="C40" s="90">
        <v>18.62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</row>
    <row r="41" spans="2:9" ht="16.5" customHeight="1" x14ac:dyDescent="0.45">
      <c r="B41" s="47" t="s">
        <v>402</v>
      </c>
      <c r="C41" s="44">
        <v>-0.46600000000000003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</row>
    <row r="42" spans="2:9" ht="7.5" customHeight="1" x14ac:dyDescent="0.45"/>
    <row r="43" spans="2:9" ht="21.75" customHeight="1" x14ac:dyDescent="0.45">
      <c r="B43" s="131" t="s">
        <v>410</v>
      </c>
      <c r="C43" s="131"/>
      <c r="D43" s="131"/>
      <c r="E43" s="131"/>
      <c r="F43" s="131"/>
      <c r="G43" s="131"/>
      <c r="H43" s="131"/>
      <c r="I43" s="131"/>
    </row>
    <row r="44" spans="2:9" ht="16.5" customHeight="1" x14ac:dyDescent="0.45">
      <c r="B44" s="36" t="s">
        <v>274</v>
      </c>
      <c r="C44" s="37">
        <v>3346.5</v>
      </c>
      <c r="D44" s="37">
        <v>3681.1</v>
      </c>
      <c r="E44" s="37">
        <v>4049.3</v>
      </c>
      <c r="F44" s="37">
        <v>4453.8</v>
      </c>
      <c r="G44" s="37">
        <v>4899</v>
      </c>
      <c r="H44" s="37">
        <v>5389.3</v>
      </c>
    </row>
    <row r="45" spans="2:9" ht="16.5" customHeight="1" x14ac:dyDescent="0.45">
      <c r="B45" s="38" t="s">
        <v>384</v>
      </c>
      <c r="C45" s="39">
        <v>0</v>
      </c>
      <c r="D45" s="39">
        <v>0.1</v>
      </c>
      <c r="E45" s="39">
        <v>0.1</v>
      </c>
      <c r="F45" s="39">
        <v>0.1</v>
      </c>
      <c r="G45" s="39">
        <v>0.1</v>
      </c>
      <c r="H45" s="39">
        <v>0.1</v>
      </c>
    </row>
    <row r="46" spans="2:9" ht="16.5" customHeight="1" x14ac:dyDescent="0.45">
      <c r="B46" s="47" t="s">
        <v>411</v>
      </c>
      <c r="C46" s="44">
        <v>0.17199999999999999</v>
      </c>
      <c r="D46" s="44">
        <v>0.185</v>
      </c>
      <c r="E46" s="44">
        <v>0.19500000000000001</v>
      </c>
      <c r="F46" s="44">
        <v>0.20499999999999999</v>
      </c>
      <c r="G46" s="44">
        <v>0.21</v>
      </c>
      <c r="H46" s="44">
        <v>0.21</v>
      </c>
    </row>
    <row r="47" spans="2:9" ht="16.5" customHeight="1" x14ac:dyDescent="0.45">
      <c r="B47" s="36" t="s">
        <v>386</v>
      </c>
      <c r="C47" s="37">
        <v>575.6</v>
      </c>
      <c r="D47" s="37">
        <v>681</v>
      </c>
      <c r="E47" s="37">
        <v>789.6</v>
      </c>
      <c r="F47" s="37">
        <v>913</v>
      </c>
      <c r="G47" s="37">
        <v>1028.8</v>
      </c>
      <c r="H47" s="37">
        <v>1131.8</v>
      </c>
    </row>
    <row r="48" spans="2:9" ht="16.5" customHeight="1" x14ac:dyDescent="0.45">
      <c r="B48" s="47" t="s">
        <v>405</v>
      </c>
      <c r="C48" s="48">
        <v>443.2</v>
      </c>
      <c r="D48" s="48">
        <v>524.4</v>
      </c>
      <c r="E48" s="48">
        <v>608</v>
      </c>
      <c r="F48" s="48">
        <v>703</v>
      </c>
      <c r="G48" s="48">
        <v>792.2</v>
      </c>
      <c r="H48" s="48">
        <v>871.5</v>
      </c>
    </row>
    <row r="49" spans="2:9" ht="16.5" customHeight="1" x14ac:dyDescent="0.45">
      <c r="B49" s="36" t="s">
        <v>412</v>
      </c>
      <c r="C49" s="37">
        <v>336.1</v>
      </c>
      <c r="D49" s="37">
        <v>406.7</v>
      </c>
      <c r="E49" s="37">
        <v>478.4</v>
      </c>
      <c r="F49" s="37">
        <v>560.4</v>
      </c>
      <c r="G49" s="37">
        <v>635.4</v>
      </c>
      <c r="H49" s="37">
        <v>699.1</v>
      </c>
    </row>
    <row r="50" spans="2:9" ht="16.5" customHeight="1" x14ac:dyDescent="0.45">
      <c r="B50" s="47" t="s">
        <v>145</v>
      </c>
      <c r="C50" s="44">
        <v>0.06</v>
      </c>
      <c r="D50" s="44">
        <v>0.06</v>
      </c>
      <c r="E50" s="44">
        <v>0.06</v>
      </c>
      <c r="F50" s="44">
        <v>0.06</v>
      </c>
      <c r="G50" s="44">
        <v>0.06</v>
      </c>
      <c r="H50" s="44">
        <v>0.06</v>
      </c>
    </row>
    <row r="51" spans="2:9" ht="16.5" customHeight="1" x14ac:dyDescent="0.45">
      <c r="B51" s="38" t="s">
        <v>407</v>
      </c>
      <c r="C51" s="83">
        <v>2373.9</v>
      </c>
      <c r="D51" s="83">
        <v>21627.7</v>
      </c>
      <c r="E51" s="83">
        <v>0</v>
      </c>
      <c r="F51" s="83">
        <v>0</v>
      </c>
      <c r="G51" s="83">
        <v>0</v>
      </c>
      <c r="H51" s="83">
        <v>0</v>
      </c>
    </row>
    <row r="52" spans="2:9" ht="16.5" customHeight="1" x14ac:dyDescent="0.45">
      <c r="B52" s="85" t="s">
        <v>413</v>
      </c>
      <c r="C52" s="86">
        <v>24001.599999999999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</row>
    <row r="53" spans="2:9" ht="16.5" customHeight="1" x14ac:dyDescent="0.45">
      <c r="B53" s="41" t="s">
        <v>414</v>
      </c>
      <c r="C53" s="42">
        <v>21280.799999999999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</row>
    <row r="54" spans="2:9" ht="16.5" customHeight="1" x14ac:dyDescent="0.45">
      <c r="B54" s="85" t="s">
        <v>401</v>
      </c>
      <c r="C54" s="87">
        <v>100.86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</row>
    <row r="55" spans="2:9" ht="16.5" customHeight="1" x14ac:dyDescent="0.45">
      <c r="B55" s="47" t="s">
        <v>402</v>
      </c>
      <c r="C55" s="44">
        <v>1.893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</row>
    <row r="56" spans="2:9" ht="7.5" customHeight="1" x14ac:dyDescent="0.45"/>
    <row r="57" spans="2:9" ht="21.75" customHeight="1" x14ac:dyDescent="0.45">
      <c r="B57" s="129" t="s">
        <v>415</v>
      </c>
      <c r="C57" s="129"/>
      <c r="D57" s="129"/>
      <c r="E57" s="129"/>
      <c r="F57" s="129"/>
      <c r="G57" s="129"/>
      <c r="H57" s="129"/>
      <c r="I57" s="129"/>
    </row>
    <row r="58" spans="2:9" ht="16.5" customHeight="1" x14ac:dyDescent="0.45">
      <c r="B58" s="85" t="s">
        <v>416</v>
      </c>
      <c r="C58" s="91" t="s">
        <v>417</v>
      </c>
      <c r="D58" s="91"/>
      <c r="E58" s="91"/>
      <c r="F58" s="91"/>
      <c r="G58" s="91"/>
      <c r="H58" s="91"/>
    </row>
    <row r="59" spans="2:9" ht="16.5" customHeight="1" x14ac:dyDescent="0.45">
      <c r="B59" s="88" t="s">
        <v>418</v>
      </c>
      <c r="C59" s="92" t="s">
        <v>419</v>
      </c>
      <c r="D59" s="92"/>
      <c r="E59" s="92"/>
      <c r="F59" s="92"/>
      <c r="G59" s="92"/>
      <c r="H59" s="92"/>
    </row>
    <row r="60" spans="2:9" ht="16.5" customHeight="1" x14ac:dyDescent="0.45">
      <c r="B60" s="85" t="s">
        <v>420</v>
      </c>
      <c r="C60" s="91" t="s">
        <v>421</v>
      </c>
      <c r="D60" s="91"/>
      <c r="E60" s="91"/>
      <c r="F60" s="91"/>
      <c r="G60" s="91"/>
      <c r="H60" s="91"/>
    </row>
    <row r="61" spans="2:9" ht="16.5" customHeight="1" x14ac:dyDescent="0.45">
      <c r="B61" s="36" t="s">
        <v>422</v>
      </c>
      <c r="C61" s="20" t="s">
        <v>423</v>
      </c>
      <c r="D61" s="20"/>
      <c r="E61" s="20"/>
      <c r="F61" s="20"/>
      <c r="G61" s="20"/>
      <c r="H61" s="20"/>
    </row>
    <row r="63" spans="2:9" ht="45.75" customHeight="1" x14ac:dyDescent="0.45">
      <c r="B63" s="128" t="s">
        <v>424</v>
      </c>
      <c r="C63" s="128"/>
      <c r="D63" s="128"/>
      <c r="E63" s="128"/>
      <c r="F63" s="128"/>
      <c r="G63" s="128"/>
      <c r="H63" s="128"/>
      <c r="I63" s="128"/>
    </row>
  </sheetData>
  <mergeCells count="6">
    <mergeCell ref="B63:I63"/>
    <mergeCell ref="B1:I1"/>
    <mergeCell ref="B6:I6"/>
    <mergeCell ref="B29:I29"/>
    <mergeCell ref="B43:I43"/>
    <mergeCell ref="B57:I57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E44AD"/>
  </sheetPr>
  <dimension ref="B1:J1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8" sqref="I18"/>
    </sheetView>
  </sheetViews>
  <sheetFormatPr defaultColWidth="8.6640625" defaultRowHeight="14.25" x14ac:dyDescent="0.45"/>
  <cols>
    <col min="1" max="1" width="3" customWidth="1"/>
    <col min="2" max="2" width="28" customWidth="1"/>
    <col min="3" max="8" width="14" customWidth="1"/>
    <col min="9" max="9" width="20" customWidth="1"/>
    <col min="10" max="10" width="39.53125" customWidth="1"/>
  </cols>
  <sheetData>
    <row r="1" spans="2:10" ht="25.5" customHeight="1" x14ac:dyDescent="0.45">
      <c r="B1" s="122" t="s">
        <v>425</v>
      </c>
      <c r="C1" s="122"/>
      <c r="D1" s="122"/>
      <c r="E1" s="122"/>
      <c r="F1" s="122"/>
      <c r="G1" s="122"/>
      <c r="H1" s="122"/>
      <c r="I1" s="122"/>
    </row>
    <row r="2" spans="2:10" ht="27.75" customHeight="1" x14ac:dyDescent="0.45">
      <c r="B2" s="136" t="s">
        <v>426</v>
      </c>
      <c r="C2" s="136"/>
      <c r="D2" s="136"/>
      <c r="E2" s="136"/>
      <c r="F2" s="136"/>
      <c r="G2" s="136"/>
      <c r="H2" s="136"/>
      <c r="I2" s="136"/>
    </row>
    <row r="4" spans="2:10" ht="27.75" customHeight="1" x14ac:dyDescent="0.45">
      <c r="B4" s="52" t="s">
        <v>427</v>
      </c>
      <c r="C4" s="52" t="s">
        <v>428</v>
      </c>
      <c r="D4" s="52" t="s">
        <v>429</v>
      </c>
      <c r="E4" s="52" t="s">
        <v>430</v>
      </c>
      <c r="F4" s="52" t="s">
        <v>431</v>
      </c>
      <c r="G4" s="52" t="s">
        <v>432</v>
      </c>
      <c r="H4" s="52" t="s">
        <v>433</v>
      </c>
      <c r="I4" s="52" t="s">
        <v>434</v>
      </c>
      <c r="J4" s="52" t="s">
        <v>435</v>
      </c>
    </row>
    <row r="5" spans="2:10" ht="25.5" customHeight="1" x14ac:dyDescent="0.45">
      <c r="B5" s="31" t="s">
        <v>436</v>
      </c>
      <c r="C5" s="93" t="s">
        <v>63</v>
      </c>
      <c r="D5" s="93" t="s">
        <v>437</v>
      </c>
      <c r="E5" s="93" t="s">
        <v>438</v>
      </c>
      <c r="F5" s="93" t="s">
        <v>439</v>
      </c>
      <c r="G5" s="93" t="s">
        <v>72</v>
      </c>
      <c r="H5" s="93" t="s">
        <v>440</v>
      </c>
      <c r="I5" s="93" t="s">
        <v>441</v>
      </c>
      <c r="J5" s="94" t="s">
        <v>442</v>
      </c>
    </row>
    <row r="6" spans="2:10" ht="25.5" customHeight="1" x14ac:dyDescent="0.45">
      <c r="B6" s="33" t="s">
        <v>443</v>
      </c>
      <c r="C6" s="95" t="s">
        <v>444</v>
      </c>
      <c r="D6" s="95" t="s">
        <v>445</v>
      </c>
      <c r="E6" s="95" t="s">
        <v>438</v>
      </c>
      <c r="F6" s="95" t="s">
        <v>446</v>
      </c>
      <c r="G6" s="95" t="s">
        <v>447</v>
      </c>
      <c r="H6" s="95" t="s">
        <v>448</v>
      </c>
      <c r="I6" s="95" t="s">
        <v>449</v>
      </c>
      <c r="J6" s="47" t="s">
        <v>450</v>
      </c>
    </row>
    <row r="7" spans="2:10" ht="25.5" customHeight="1" x14ac:dyDescent="0.45">
      <c r="B7" s="29" t="s">
        <v>451</v>
      </c>
      <c r="C7" s="96" t="s">
        <v>452</v>
      </c>
      <c r="D7" s="96" t="s">
        <v>453</v>
      </c>
      <c r="E7" s="96" t="s">
        <v>454</v>
      </c>
      <c r="F7" s="96" t="s">
        <v>455</v>
      </c>
      <c r="G7" s="96" t="s">
        <v>72</v>
      </c>
      <c r="H7" s="96" t="s">
        <v>456</v>
      </c>
      <c r="I7" s="96" t="s">
        <v>457</v>
      </c>
      <c r="J7" s="38" t="s">
        <v>458</v>
      </c>
    </row>
    <row r="8" spans="2:10" ht="25.5" customHeight="1" x14ac:dyDescent="0.45">
      <c r="B8" s="33" t="s">
        <v>459</v>
      </c>
      <c r="C8" s="95" t="s">
        <v>460</v>
      </c>
      <c r="D8" s="95" t="s">
        <v>461</v>
      </c>
      <c r="E8" s="95" t="s">
        <v>438</v>
      </c>
      <c r="F8" s="95" t="s">
        <v>462</v>
      </c>
      <c r="G8" s="95" t="s">
        <v>463</v>
      </c>
      <c r="H8" s="95" t="s">
        <v>464</v>
      </c>
      <c r="I8" s="95" t="s">
        <v>215</v>
      </c>
      <c r="J8" s="47" t="s">
        <v>465</v>
      </c>
    </row>
    <row r="9" spans="2:10" ht="25.5" customHeight="1" x14ac:dyDescent="0.45">
      <c r="B9" s="29" t="s">
        <v>466</v>
      </c>
      <c r="C9" s="96" t="s">
        <v>467</v>
      </c>
      <c r="D9" s="96" t="s">
        <v>468</v>
      </c>
      <c r="E9" s="96" t="s">
        <v>462</v>
      </c>
      <c r="F9" s="96" t="s">
        <v>469</v>
      </c>
      <c r="G9" s="96" t="s">
        <v>470</v>
      </c>
      <c r="H9" s="96" t="s">
        <v>471</v>
      </c>
      <c r="I9" s="96" t="s">
        <v>472</v>
      </c>
      <c r="J9" s="38" t="s">
        <v>473</v>
      </c>
    </row>
    <row r="10" spans="2:10" ht="21.75" customHeight="1" x14ac:dyDescent="0.45">
      <c r="B10" s="134" t="s">
        <v>474</v>
      </c>
      <c r="C10" s="134"/>
      <c r="D10" s="134"/>
      <c r="E10" s="134"/>
      <c r="F10" s="135" t="s">
        <v>445</v>
      </c>
      <c r="G10" s="135"/>
      <c r="H10" s="135"/>
      <c r="I10" s="135"/>
    </row>
    <row r="11" spans="2:10" ht="21.75" customHeight="1" x14ac:dyDescent="0.45">
      <c r="B11" s="132" t="s">
        <v>475</v>
      </c>
      <c r="C11" s="132"/>
      <c r="D11" s="132"/>
      <c r="E11" s="132"/>
      <c r="F11" s="133" t="s">
        <v>476</v>
      </c>
      <c r="G11" s="133"/>
      <c r="H11" s="133"/>
      <c r="I11" s="133"/>
    </row>
    <row r="12" spans="2:10" ht="21.75" customHeight="1" x14ac:dyDescent="0.45">
      <c r="B12" s="132" t="s">
        <v>477</v>
      </c>
      <c r="C12" s="132"/>
      <c r="D12" s="132"/>
      <c r="E12" s="132"/>
      <c r="F12" s="133" t="s">
        <v>478</v>
      </c>
      <c r="G12" s="133"/>
      <c r="H12" s="133"/>
      <c r="I12" s="133"/>
    </row>
    <row r="13" spans="2:10" ht="40.9" customHeight="1" x14ac:dyDescent="0.45">
      <c r="B13" s="134" t="s">
        <v>479</v>
      </c>
      <c r="C13" s="134"/>
      <c r="D13" s="134"/>
      <c r="E13" s="134"/>
      <c r="F13" s="135" t="s">
        <v>480</v>
      </c>
      <c r="G13" s="135"/>
      <c r="H13" s="135"/>
      <c r="I13" s="135"/>
    </row>
  </sheetData>
  <mergeCells count="10">
    <mergeCell ref="B12:E12"/>
    <mergeCell ref="F12:I12"/>
    <mergeCell ref="B13:E13"/>
    <mergeCell ref="F13:I13"/>
    <mergeCell ref="B1:I1"/>
    <mergeCell ref="B2:I2"/>
    <mergeCell ref="B10:E10"/>
    <mergeCell ref="F10:I10"/>
    <mergeCell ref="B11:E11"/>
    <mergeCell ref="F11:I11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2C3E50"/>
  </sheetPr>
  <dimension ref="B1:D13"/>
  <sheetViews>
    <sheetView showGridLines="0" topLeftCell="A6" zoomScaleNormal="100" workbookViewId="0"/>
  </sheetViews>
  <sheetFormatPr defaultColWidth="8.6640625" defaultRowHeight="14.25" x14ac:dyDescent="0.45"/>
  <cols>
    <col min="1" max="1" width="3" customWidth="1"/>
    <col min="2" max="2" width="36" customWidth="1"/>
    <col min="3" max="3" width="50" customWidth="1"/>
    <col min="4" max="4" width="24" customWidth="1"/>
    <col min="5" max="5" width="3" customWidth="1"/>
  </cols>
  <sheetData>
    <row r="1" spans="2:4" ht="25.5" customHeight="1" x14ac:dyDescent="0.45">
      <c r="B1" s="124" t="s">
        <v>481</v>
      </c>
      <c r="C1" s="124"/>
      <c r="D1" s="124"/>
    </row>
    <row r="3" spans="2:4" ht="19.5" customHeight="1" x14ac:dyDescent="0.45">
      <c r="B3" s="5" t="s">
        <v>482</v>
      </c>
      <c r="C3" s="5" t="s">
        <v>483</v>
      </c>
      <c r="D3" s="5" t="s">
        <v>484</v>
      </c>
    </row>
    <row r="4" spans="2:4" ht="19.5" customHeight="1" x14ac:dyDescent="0.45">
      <c r="B4" s="137" t="s">
        <v>485</v>
      </c>
      <c r="C4" s="137"/>
      <c r="D4" s="137"/>
    </row>
    <row r="5" spans="2:4" ht="108" customHeight="1" x14ac:dyDescent="0.45">
      <c r="B5" s="97" t="s">
        <v>486</v>
      </c>
      <c r="C5" s="98" t="s">
        <v>487</v>
      </c>
      <c r="D5" s="99" t="s">
        <v>488</v>
      </c>
    </row>
    <row r="6" spans="2:4" ht="84.75" customHeight="1" x14ac:dyDescent="0.45">
      <c r="B6" s="97" t="s">
        <v>489</v>
      </c>
      <c r="C6" s="98" t="s">
        <v>490</v>
      </c>
      <c r="D6" s="99" t="s">
        <v>491</v>
      </c>
    </row>
    <row r="7" spans="2:4" ht="19.5" customHeight="1" x14ac:dyDescent="0.45">
      <c r="B7" s="138" t="s">
        <v>492</v>
      </c>
      <c r="C7" s="138"/>
      <c r="D7" s="138"/>
    </row>
    <row r="8" spans="2:4" ht="70.5" customHeight="1" x14ac:dyDescent="0.45">
      <c r="B8" s="100" t="s">
        <v>493</v>
      </c>
      <c r="C8" s="101" t="s">
        <v>494</v>
      </c>
      <c r="D8" s="102" t="s">
        <v>495</v>
      </c>
    </row>
    <row r="9" spans="2:4" ht="84" customHeight="1" x14ac:dyDescent="0.45">
      <c r="B9" s="100" t="s">
        <v>496</v>
      </c>
      <c r="C9" s="101" t="s">
        <v>497</v>
      </c>
      <c r="D9" s="102" t="s">
        <v>498</v>
      </c>
    </row>
    <row r="10" spans="2:4" ht="19.5" customHeight="1" x14ac:dyDescent="0.45">
      <c r="B10" s="139" t="s">
        <v>499</v>
      </c>
      <c r="C10" s="139"/>
      <c r="D10" s="139"/>
    </row>
    <row r="11" spans="2:4" ht="75.75" customHeight="1" x14ac:dyDescent="0.45">
      <c r="B11" s="103" t="s">
        <v>500</v>
      </c>
      <c r="C11" s="104" t="s">
        <v>501</v>
      </c>
      <c r="D11" s="105" t="s">
        <v>502</v>
      </c>
    </row>
    <row r="12" spans="2:4" ht="76.5" customHeight="1" x14ac:dyDescent="0.45">
      <c r="B12" s="103" t="s">
        <v>503</v>
      </c>
      <c r="C12" s="104" t="s">
        <v>504</v>
      </c>
      <c r="D12" s="105" t="s">
        <v>505</v>
      </c>
    </row>
    <row r="13" spans="2:4" ht="96" customHeight="1" x14ac:dyDescent="0.45">
      <c r="B13" s="103" t="s">
        <v>506</v>
      </c>
      <c r="C13" s="104" t="s">
        <v>507</v>
      </c>
      <c r="D13" s="105" t="s">
        <v>508</v>
      </c>
    </row>
  </sheetData>
  <mergeCells count="4">
    <mergeCell ref="B1:D1"/>
    <mergeCell ref="B4:D4"/>
    <mergeCell ref="B7:D7"/>
    <mergeCell ref="B10:D1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Assumptions</vt:lpstr>
      <vt:lpstr>Market Analysis</vt:lpstr>
      <vt:lpstr>Historical Financials</vt:lpstr>
      <vt:lpstr>FY2025 EBIT Bridge</vt:lpstr>
      <vt:lpstr>KIND Acquisition</vt:lpstr>
      <vt:lpstr>DCF Model</vt:lpstr>
      <vt:lpstr>Comparable Companies</vt:lpstr>
      <vt:lpstr>Risk Matrix</vt:lpstr>
      <vt:lpstr>Investment Verdict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romanos valeontis</cp:lastModifiedBy>
  <cp:revision>0</cp:revision>
  <dcterms:created xsi:type="dcterms:W3CDTF">2026-05-22T00:39:03Z</dcterms:created>
  <dcterms:modified xsi:type="dcterms:W3CDTF">2026-05-22T03:27:31Z</dcterms:modified>
  <dc:language>en-US</dc:language>
</cp:coreProperties>
</file>